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105" windowWidth="10845" windowHeight="7020" tabRatio="466" firstSheet="1" activeTab="1"/>
  </bookViews>
  <sheets>
    <sheet name="UPDATED GRAPHS" sheetId="13" state="hidden" r:id="rId1"/>
    <sheet name="Cost Model" sheetId="20" r:id="rId2"/>
  </sheets>
  <definedNames>
    <definedName name="fee">'Cost Model'!$Q$113</definedName>
    <definedName name="NIA">12181</definedName>
    <definedName name="_xlnm.Print_Area" localSheetId="1">'Cost Model'!$A$1:$I$98</definedName>
    <definedName name="total_cost">'Cost Model'!$E$96</definedName>
  </definedNames>
  <calcPr calcId="145621"/>
</workbook>
</file>

<file path=xl/calcChain.xml><?xml version="1.0" encoding="utf-8"?>
<calcChain xmlns="http://schemas.openxmlformats.org/spreadsheetml/2006/main">
  <c r="B26" i="13" l="1"/>
  <c r="B24" i="13"/>
  <c r="B3" i="13"/>
  <c r="B5" i="13"/>
  <c r="B4" i="13"/>
  <c r="B7" i="13"/>
  <c r="B25" i="13"/>
  <c r="B6" i="13"/>
  <c r="B28" i="13"/>
  <c r="B8" i="13"/>
  <c r="B27" i="13"/>
  <c r="B29" i="13"/>
  <c r="C4" i="13"/>
  <c r="C7" i="13"/>
  <c r="C3" i="13"/>
  <c r="C5" i="13"/>
  <c r="C6" i="13"/>
  <c r="C26" i="13"/>
  <c r="C24" i="13"/>
  <c r="C25" i="13"/>
  <c r="C28" i="13"/>
  <c r="C27" i="13"/>
</calcChain>
</file>

<file path=xl/sharedStrings.xml><?xml version="1.0" encoding="utf-8"?>
<sst xmlns="http://schemas.openxmlformats.org/spreadsheetml/2006/main" count="174" uniqueCount="88">
  <si>
    <t>Security</t>
  </si>
  <si>
    <t>Circulation</t>
  </si>
  <si>
    <t>Fit factor</t>
  </si>
  <si>
    <t>Desks + storage</t>
  </si>
  <si>
    <t>Local support</t>
  </si>
  <si>
    <t>Central support</t>
  </si>
  <si>
    <t>8sqm PER PERSON</t>
  </si>
  <si>
    <t>6SQM PER PERSON</t>
  </si>
  <si>
    <t>NIA</t>
  </si>
  <si>
    <t>Total Cost</t>
  </si>
  <si>
    <t>Assumptions</t>
  </si>
  <si>
    <t>Fit factor of 5%</t>
  </si>
  <si>
    <t>Multi-tenanted building</t>
  </si>
  <si>
    <t>Existing CAT A Installation</t>
  </si>
  <si>
    <t>Accommodation staircase</t>
  </si>
  <si>
    <t>Reception in base build</t>
  </si>
  <si>
    <t>1500 full time employees</t>
  </si>
  <si>
    <t>3 Storeys</t>
  </si>
  <si>
    <t>Sharing ratio of 80%</t>
  </si>
  <si>
    <t>Price Date Q3 2017</t>
  </si>
  <si>
    <t>Raised Access Floors</t>
  </si>
  <si>
    <t>Mechanical Installations</t>
  </si>
  <si>
    <t>Total (£)</t>
  </si>
  <si>
    <t>£/m²</t>
  </si>
  <si>
    <t>%</t>
  </si>
  <si>
    <t>Suspended Ceilings</t>
  </si>
  <si>
    <t>Electrical Installations</t>
  </si>
  <si>
    <t>Partitions (Drywall)</t>
  </si>
  <si>
    <t>Fire Alarms</t>
  </si>
  <si>
    <t>Glazed / System Partitions</t>
  </si>
  <si>
    <t>Sprinklers</t>
  </si>
  <si>
    <t>Moveable Walls</t>
  </si>
  <si>
    <t>Building Management System</t>
  </si>
  <si>
    <t>Audio Visual</t>
  </si>
  <si>
    <t>Stone &amp; Ceramics</t>
  </si>
  <si>
    <t>Decorations</t>
  </si>
  <si>
    <t>Structured Cabling</t>
  </si>
  <si>
    <t>Joinery &amp; Ironmongery</t>
  </si>
  <si>
    <t>Main Contractor Fee</t>
  </si>
  <si>
    <t>Signage</t>
  </si>
  <si>
    <t>Main Contractor Preliminaries</t>
  </si>
  <si>
    <t>Architectural Metalwork / Staircase</t>
  </si>
  <si>
    <t>Furniture</t>
  </si>
  <si>
    <t>Blinds</t>
  </si>
  <si>
    <t>Contingency</t>
  </si>
  <si>
    <t>MC Fee</t>
  </si>
  <si>
    <t>Total Cost per m² NIA</t>
  </si>
  <si>
    <t>Assume base build BIM model is available</t>
  </si>
  <si>
    <t>Structural Alterations / Builderswork</t>
  </si>
  <si>
    <t>Floor Finishes</t>
  </si>
  <si>
    <t>26 week construction period</t>
  </si>
  <si>
    <t>New partitions to form proposed layout; all meeting rooms to be slab to slab partitioning; allowance for plywood patressing to walls for AV screens; fire rated walls to computer rooms; acoustic baffles above glazed partitions; fire stopping generally.</t>
  </si>
  <si>
    <t>Design, manufacture, supply and install staircases. Straight flight, closed tread mild steel accommodation staircase to connect floors; vinyl to treads and risers; low iron heat soaked toughened glass balusters, steel handrail. Finished with 20% gloss cellulose system.</t>
  </si>
  <si>
    <t>Manual glare blinds generally; dim-out blinds to conference rooms</t>
  </si>
  <si>
    <t>Statutory, wayfinding and corporate signage and graphics.</t>
  </si>
  <si>
    <t>Card readers to entrance doors on each floor, computer room, secure storage. CCTV cameras.</t>
  </si>
  <si>
    <t>Allowance for moveable walls to form large collaboration / presentation spaces; assume 3 Nr. approximately 5m long; 55db; magnetic writable finish including ceiling baffle.</t>
  </si>
  <si>
    <t>Wireless access points, fibre backbone, CAT 6E cabling, cable matting, patch leads, cabinets and powerstrips to computer rooms.</t>
  </si>
  <si>
    <t>Emulsion paint to new and existing walls and ceilings / margins; eggshell finish to existing basebuild timber doors; magnetic paint to one wall in meeting rooms; paint to skirtings.</t>
  </si>
  <si>
    <t>No allowance for phasing</t>
  </si>
  <si>
    <t>Assume works carried out within normal working hours</t>
  </si>
  <si>
    <t>Excludes</t>
  </si>
  <si>
    <t>Professional fees</t>
  </si>
  <si>
    <t>VAT</t>
  </si>
  <si>
    <t>Sub-Total Construction</t>
  </si>
  <si>
    <t>Total Including Furniture and Contingency</t>
  </si>
  <si>
    <t>Activity Based Working Cost Model</t>
  </si>
  <si>
    <t>Assume existing perforated metal tile suspended ceiling with plasterboard margin; take down for access and reinstall; replacement tiles; trims; feature ceilings to collaboration and conferencing areas; removal of CAT A ceilings to computer rooms. Assume no works to landlord areas, e.g. toilets and lift lobbies.</t>
  </si>
  <si>
    <t>Fee of 2% on total measured works package values.</t>
  </si>
  <si>
    <t>Circulation Factor of 18%</t>
  </si>
  <si>
    <t>Two Stage traditional tender with CDP</t>
  </si>
  <si>
    <t>Pre-construction fee (£80,000), assume 8 week pre-construction period; 26 week on-site construction period plus two week mobilisation. Assume one move of site set-up to allow completion of the Works.</t>
  </si>
  <si>
    <t>IT Hardware &amp; Equipment (by client)</t>
  </si>
  <si>
    <t>Form openings for accommodation staircase incl. scaffold &amp; crashdeck; minor strip-out works.</t>
  </si>
  <si>
    <t>Relocate sprinklers to suit proposed layout; extend / modify existing sprinkler installation to comply with regulations; pre-action sprinkler to computer rooms; drain down sprinkler system during works as required; re-fill; test and commission. Excludes void protection.</t>
  </si>
  <si>
    <t>Validation of existing systems; amend / extend CAT A installations to suit proposed layout; modification / extension of primary &amp; secondary ductwork; CRAC units to computer rooms including chilled water and condensate pipework; water and disposal installations to café areas and cleaners cupboards; dedicated extract to café; air handling units and supporting DX system to conference area; relocation of services to enable construction of accommodation staircase.</t>
  </si>
  <si>
    <t>Validation of existing systems; retain existing CAT A lighting installation; specialist lighting to collaboration areas; feature lighting to meeting rooms; scene setting; relocation of services to enable construction of accommodation staircase. Power to mechanical installations; new tenant distribution boards; small power, underfloor power distribution; UPS to Main Equipment Room. Containment for data and LV installations; harmonics testing.</t>
  </si>
  <si>
    <t>Assume existing raised floor; take up and replace to allow access to floor void; cutting in areas of slab-to-slab partitions; replacement tiles and pedestals; anti-static raised floor to computer rooms; GIFA Floor to areas of hard floor finishes.</t>
  </si>
  <si>
    <t>12.8mm single glazed partition system to meeting rooms including glazed doors, abutments and ironmongery; manifestation. Acoustic rating RW38db. Lift lobby doorsets, assume 2 per floor.</t>
  </si>
  <si>
    <t>Medium quality carpet tiles generally; timber floor to break-out areas; protection until completion.</t>
  </si>
  <si>
    <t>Tiling to splashbacks in break-out areas; allowance for stone floor to concierge area.</t>
  </si>
  <si>
    <t>Acoustic panelling to meeting rooms generally; bespoke furniture, banquette seating; locker units; touchdown desks; break out area catering installations; credenzas to client meeting rooms; wall cladding to client meeting rooms; white goods to tea points, concierge reception desk. Timber doorsets.</t>
  </si>
  <si>
    <t>Reconfigure fire alarm and public address installations to suit proposed layout; VESDA and gas suppression to computer rooms.</t>
  </si>
  <si>
    <t>New controllers and field wiring; new head end and software; metering of lighting and power; monitoring of new infrastructure plant; motor control centre panel.</t>
  </si>
  <si>
    <t>AV installations to meeting rooms, reception breakout and collaboration areas; wireless connections; TV distribution system; meeting room booking system including booking panels; dual screen video conference.</t>
  </si>
  <si>
    <t>Bench workstations with 2x power and 2x data presented at desktop; dual monitor arm; 30% sit-stand desks. Café seating to kitchen areas; furniture to collaboration areas including some soft seating; soft seating to concierge / on-floor reception area; flexible tables to conference rooms; allowance of one personal locker per full time employee.</t>
  </si>
  <si>
    <t>Design reserve allowance of 5% of construction and furniture costs.</t>
  </si>
  <si>
    <t>8 week preconstruction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</si>
</sst>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8" formatCode="#,##0&quot; m²&quot;"/>
    <numFmt numFmtId="169" formatCode="&quot;£&quot;\ #,##0"/>
    <numFmt numFmtId="171" formatCode="&quot;£&quot;#,##0.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2"/>
      <color theme="2" tint="-0.499984740745262"/>
      <name val="Calibri"/>
      <family val="2"/>
    </font>
    <font>
      <b/>
      <sz val="12"/>
      <color theme="0"/>
      <name val="Calibri"/>
      <family val="2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" fontId="0" fillId="0" borderId="0" xfId="0" applyNumberFormat="1"/>
    <xf numFmtId="2" fontId="0" fillId="0" borderId="0" xfId="0" applyNumberFormat="1"/>
    <xf numFmtId="0" fontId="3" fillId="0" borderId="0" xfId="0" applyFont="1"/>
    <xf numFmtId="1" fontId="3" fillId="0" borderId="0" xfId="0" applyNumberFormat="1" applyFont="1"/>
    <xf numFmtId="10" fontId="0" fillId="0" borderId="0" xfId="0" applyNumberFormat="1"/>
    <xf numFmtId="9" fontId="0" fillId="0" borderId="0" xfId="0" applyNumberFormat="1"/>
    <xf numFmtId="0" fontId="5" fillId="0" borderId="0" xfId="2" applyFont="1"/>
    <xf numFmtId="0" fontId="6" fillId="0" borderId="1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3" fontId="8" fillId="2" borderId="0" xfId="4" applyNumberFormat="1" applyFont="1" applyFill="1" applyAlignment="1">
      <alignment horizontal="left" vertical="center"/>
    </xf>
    <xf numFmtId="168" fontId="5" fillId="0" borderId="0" xfId="2" applyNumberFormat="1" applyFont="1"/>
    <xf numFmtId="169" fontId="5" fillId="0" borderId="0" xfId="2" applyNumberFormat="1" applyFont="1"/>
    <xf numFmtId="10" fontId="5" fillId="0" borderId="0" xfId="3" applyNumberFormat="1" applyFont="1"/>
    <xf numFmtId="0" fontId="9" fillId="0" borderId="0" xfId="0" applyFont="1"/>
    <xf numFmtId="3" fontId="5" fillId="0" borderId="0" xfId="2" applyNumberFormat="1" applyFont="1"/>
    <xf numFmtId="171" fontId="5" fillId="0" borderId="0" xfId="2" applyNumberFormat="1" applyFont="1"/>
    <xf numFmtId="2" fontId="8" fillId="2" borderId="0" xfId="5" applyNumberFormat="1" applyFont="1" applyFill="1" applyAlignment="1">
      <alignment horizontal="center" vertical="center"/>
    </xf>
    <xf numFmtId="2" fontId="5" fillId="0" borderId="0" xfId="2" applyNumberFormat="1" applyFont="1"/>
    <xf numFmtId="2" fontId="8" fillId="2" borderId="0" xfId="2" applyNumberFormat="1" applyFont="1" applyFill="1" applyAlignment="1">
      <alignment horizontal="center" vertical="center"/>
    </xf>
    <xf numFmtId="4" fontId="5" fillId="0" borderId="0" xfId="2" applyNumberFormat="1" applyFont="1"/>
    <xf numFmtId="0" fontId="5" fillId="0" borderId="0" xfId="2" applyFont="1" applyAlignment="1">
      <alignment horizontal="left" vertical="top" wrapText="1"/>
    </xf>
  </cellXfs>
  <cellStyles count="6">
    <cellStyle name="Comma 2" xfId="4"/>
    <cellStyle name="Normal" xfId="0" builtinId="0"/>
    <cellStyle name="Normal 2" xfId="2"/>
    <cellStyle name="Normal 3" xfId="1"/>
    <cellStyle name="Percent" xfId="3" builtinId="5"/>
    <cellStyle name="Percent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1568C"/>
      <rgbColor rgb="004D80A9"/>
      <rgbColor rgb="0088ABC6"/>
      <rgbColor rgb="003C5B59"/>
      <rgbColor rgb="006D8483"/>
      <rgbColor rgb="009EADAC"/>
      <rgbColor rgb="00704165"/>
      <rgbColor rgb="0094718C"/>
      <rgbColor rgb="002A254B"/>
      <rgbColor rgb="000076CC"/>
      <rgbColor rgb="0080BBE6"/>
      <rgbColor rgb="00735657"/>
      <rgbColor rgb="00000000"/>
      <rgbColor rgb="00808080"/>
      <rgbColor rgb="00B8A0B2"/>
      <rgbColor rgb="00441E1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C3D67"/>
      <color rgb="FFDA8EA7"/>
      <color rgb="FFC8547B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'UPDATED GRAPHS'!$A$3</c:f>
              <c:strCache>
                <c:ptCount val="1"/>
                <c:pt idx="0">
                  <c:v>Desks + storage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'UPDATED GRAPHS'!$C$3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'UPDATED GRAPHS'!$A$4</c:f>
              <c:strCache>
                <c:ptCount val="1"/>
                <c:pt idx="0">
                  <c:v>Local support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'UPDATED GRAPHS'!$C$4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'UPDATED GRAPHS'!$A$5</c:f>
              <c:strCache>
                <c:ptCount val="1"/>
                <c:pt idx="0">
                  <c:v>Central support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'UPDATED GRAPHS'!$C$5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'UPDATED GRAPHS'!$A$6</c:f>
              <c:strCache>
                <c:ptCount val="1"/>
                <c:pt idx="0">
                  <c:v>Fit factor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'UPDATED GRAPHS'!$C$6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'UPDATED GRAPHS'!$A$7</c:f>
              <c:strCache>
                <c:ptCount val="1"/>
                <c:pt idx="0">
                  <c:v>Circulation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'UPDATED GRAPHS'!$C$7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6417792"/>
        <c:axId val="502760576"/>
      </c:barChart>
      <c:catAx>
        <c:axId val="496417792"/>
        <c:scaling>
          <c:orientation val="minMax"/>
        </c:scaling>
        <c:delete val="1"/>
        <c:axPos val="b"/>
        <c:majorTickMark val="out"/>
        <c:minorTickMark val="none"/>
        <c:tickLblPos val="nextTo"/>
        <c:crossAx val="502760576"/>
        <c:crosses val="autoZero"/>
        <c:auto val="1"/>
        <c:lblAlgn val="ctr"/>
        <c:lblOffset val="100"/>
        <c:noMultiLvlLbl val="0"/>
      </c:catAx>
      <c:valAx>
        <c:axId val="5027605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96417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'UPDATED GRAPHS'!$A$24</c:f>
              <c:strCache>
                <c:ptCount val="1"/>
                <c:pt idx="0">
                  <c:v>Desks + storage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'UPDATED GRAPHS'!$C$24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'UPDATED GRAPHS'!$A$25</c:f>
              <c:strCache>
                <c:ptCount val="1"/>
                <c:pt idx="0">
                  <c:v>Local support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'UPDATED GRAPHS'!$C$25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'UPDATED GRAPHS'!$A$26</c:f>
              <c:strCache>
                <c:ptCount val="1"/>
                <c:pt idx="0">
                  <c:v>Central support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'UPDATED GRAPHS'!$C$26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'UPDATED GRAPHS'!$A$27</c:f>
              <c:strCache>
                <c:ptCount val="1"/>
                <c:pt idx="0">
                  <c:v>Fit factor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'UPDATED GRAPHS'!$C$27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'UPDATED GRAPHS'!$A$28</c:f>
              <c:strCache>
                <c:ptCount val="1"/>
                <c:pt idx="0">
                  <c:v>Circulation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'UPDATED GRAPHS'!$C$28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184512"/>
        <c:axId val="89325568"/>
      </c:barChart>
      <c:catAx>
        <c:axId val="89184512"/>
        <c:scaling>
          <c:orientation val="minMax"/>
        </c:scaling>
        <c:delete val="1"/>
        <c:axPos val="b"/>
        <c:majorTickMark val="out"/>
        <c:minorTickMark val="none"/>
        <c:tickLblPos val="nextTo"/>
        <c:crossAx val="89325568"/>
        <c:crosses val="autoZero"/>
        <c:auto val="1"/>
        <c:lblAlgn val="ctr"/>
        <c:lblOffset val="100"/>
        <c:noMultiLvlLbl val="0"/>
      </c:catAx>
      <c:valAx>
        <c:axId val="893255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9184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</xdr:row>
      <xdr:rowOff>33337</xdr:rowOff>
    </xdr:from>
    <xdr:to>
      <xdr:col>10</xdr:col>
      <xdr:colOff>542925</xdr:colOff>
      <xdr:row>19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219075</xdr:colOff>
      <xdr:row>22</xdr:row>
      <xdr:rowOff>42862</xdr:rowOff>
    </xdr:from>
    <xdr:to>
      <xdr:col>10</xdr:col>
      <xdr:colOff>523875</xdr:colOff>
      <xdr:row>39</xdr:row>
      <xdr:rowOff>33337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workbookViewId="0">
      <selection activeCell="O16" sqref="O16"/>
    </sheetView>
  </sheetViews>
  <sheetFormatPr defaultRowHeight="12.75" x14ac:dyDescent="0.2"/>
  <cols>
    <col min="1" max="1" width="27.140625" customWidth="1"/>
  </cols>
  <sheetData>
    <row r="2" spans="1:3" x14ac:dyDescent="0.2">
      <c r="A2" s="4" t="s">
        <v>6</v>
      </c>
    </row>
    <row r="3" spans="1:3" x14ac:dyDescent="0.2">
      <c r="A3" s="1" t="s">
        <v>3</v>
      </c>
      <c r="B3" s="2" t="e">
        <f>#REF!</f>
        <v>#REF!</v>
      </c>
      <c r="C3" s="7" t="e">
        <f>B3/$B$8</f>
        <v>#REF!</v>
      </c>
    </row>
    <row r="4" spans="1:3" x14ac:dyDescent="0.2">
      <c r="A4" s="1" t="s">
        <v>4</v>
      </c>
      <c r="B4" s="2" t="e">
        <f>#REF!</f>
        <v>#REF!</v>
      </c>
      <c r="C4" s="7" t="e">
        <f t="shared" ref="C4:C7" si="0">B4/$B$8</f>
        <v>#REF!</v>
      </c>
    </row>
    <row r="5" spans="1:3" x14ac:dyDescent="0.2">
      <c r="A5" s="1" t="s">
        <v>5</v>
      </c>
      <c r="B5" s="3" t="e">
        <f>#REF!</f>
        <v>#REF!</v>
      </c>
      <c r="C5" s="7" t="e">
        <f t="shared" si="0"/>
        <v>#REF!</v>
      </c>
    </row>
    <row r="6" spans="1:3" x14ac:dyDescent="0.2">
      <c r="A6" s="1" t="s">
        <v>2</v>
      </c>
      <c r="B6" s="2" t="e">
        <f>#REF!</f>
        <v>#REF!</v>
      </c>
      <c r="C6" s="7" t="e">
        <f t="shared" si="0"/>
        <v>#REF!</v>
      </c>
    </row>
    <row r="7" spans="1:3" x14ac:dyDescent="0.2">
      <c r="A7" s="1" t="s">
        <v>1</v>
      </c>
      <c r="B7" s="2" t="e">
        <f>#REF!</f>
        <v>#REF!</v>
      </c>
      <c r="C7" s="7" t="e">
        <f t="shared" si="0"/>
        <v>#REF!</v>
      </c>
    </row>
    <row r="8" spans="1:3" x14ac:dyDescent="0.2">
      <c r="B8" s="5" t="e">
        <f>SUM(B3:B7)</f>
        <v>#REF!</v>
      </c>
    </row>
    <row r="23" spans="1:3" x14ac:dyDescent="0.2">
      <c r="A23" s="4" t="s">
        <v>7</v>
      </c>
    </row>
    <row r="24" spans="1:3" x14ac:dyDescent="0.2">
      <c r="A24" s="1" t="s">
        <v>3</v>
      </c>
      <c r="B24" s="2" t="e">
        <f>#REF!</f>
        <v>#REF!</v>
      </c>
      <c r="C24" s="7" t="e">
        <f>B24/$B$29</f>
        <v>#REF!</v>
      </c>
    </row>
    <row r="25" spans="1:3" x14ac:dyDescent="0.2">
      <c r="A25" s="1" t="s">
        <v>4</v>
      </c>
      <c r="B25" s="2" t="e">
        <f>#REF!</f>
        <v>#REF!</v>
      </c>
      <c r="C25" s="7" t="e">
        <f t="shared" ref="C25:C28" si="1">B25/$B$29</f>
        <v>#REF!</v>
      </c>
    </row>
    <row r="26" spans="1:3" x14ac:dyDescent="0.2">
      <c r="A26" s="1" t="s">
        <v>5</v>
      </c>
      <c r="B26" t="e">
        <f>#REF!</f>
        <v>#REF!</v>
      </c>
      <c r="C26" s="7" t="e">
        <f t="shared" si="1"/>
        <v>#REF!</v>
      </c>
    </row>
    <row r="27" spans="1:3" x14ac:dyDescent="0.2">
      <c r="A27" s="1" t="s">
        <v>2</v>
      </c>
      <c r="B27" s="3" t="e">
        <f>#REF!</f>
        <v>#REF!</v>
      </c>
      <c r="C27" s="7" t="e">
        <f t="shared" si="1"/>
        <v>#REF!</v>
      </c>
    </row>
    <row r="28" spans="1:3" x14ac:dyDescent="0.2">
      <c r="A28" s="1" t="s">
        <v>1</v>
      </c>
      <c r="B28" s="3" t="e">
        <f>#REF!</f>
        <v>#REF!</v>
      </c>
      <c r="C28" s="7" t="e">
        <f t="shared" si="1"/>
        <v>#REF!</v>
      </c>
    </row>
    <row r="29" spans="1:3" x14ac:dyDescent="0.2">
      <c r="B29" s="5" t="e">
        <f>SUM(B24:B28)</f>
        <v>#REF!</v>
      </c>
      <c r="C29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tabSelected="1" topLeftCell="A23" zoomScaleNormal="100" workbookViewId="0">
      <selection activeCell="E38" sqref="E38"/>
    </sheetView>
  </sheetViews>
  <sheetFormatPr defaultRowHeight="12.75" x14ac:dyDescent="0.2"/>
  <cols>
    <col min="1" max="1" width="17.140625" style="8" customWidth="1"/>
    <col min="2" max="2" width="24.42578125" style="8" customWidth="1"/>
    <col min="3" max="3" width="7.5703125" style="8" customWidth="1"/>
    <col min="4" max="4" width="9.140625" style="8"/>
    <col min="5" max="5" width="17.140625" style="8" customWidth="1"/>
    <col min="6" max="6" width="28.28515625" style="8" customWidth="1"/>
    <col min="7" max="7" width="9" style="8" customWidth="1"/>
    <col min="8" max="10" width="9.140625" style="8"/>
    <col min="11" max="11" width="12.28515625" style="8" bestFit="1" customWidth="1"/>
    <col min="12" max="12" width="10.140625" style="8" bestFit="1" customWidth="1"/>
    <col min="13" max="13" width="9.42578125" style="8" bestFit="1" customWidth="1"/>
    <col min="14" max="16384" width="9.140625" style="8"/>
  </cols>
  <sheetData>
    <row r="1" spans="1:13" ht="21" x14ac:dyDescent="0.35">
      <c r="A1" s="17" t="s">
        <v>66</v>
      </c>
    </row>
    <row r="3" spans="1:13" ht="23.25" customHeight="1" x14ac:dyDescent="0.2">
      <c r="A3" s="9" t="s">
        <v>48</v>
      </c>
      <c r="B3" s="10"/>
      <c r="C3" s="10"/>
      <c r="E3" s="9" t="s">
        <v>21</v>
      </c>
      <c r="F3" s="10"/>
      <c r="G3" s="10"/>
    </row>
    <row r="5" spans="1:13" ht="21.75" customHeight="1" x14ac:dyDescent="0.2">
      <c r="A5" s="11" t="s">
        <v>22</v>
      </c>
      <c r="B5" s="12" t="s">
        <v>23</v>
      </c>
      <c r="C5" s="12" t="s">
        <v>24</v>
      </c>
      <c r="E5" s="11" t="s">
        <v>22</v>
      </c>
      <c r="F5" s="12" t="s">
        <v>23</v>
      </c>
      <c r="G5" s="12" t="s">
        <v>24</v>
      </c>
      <c r="K5" s="8">
        <v>248220</v>
      </c>
    </row>
    <row r="6" spans="1:13" ht="20.25" customHeight="1" x14ac:dyDescent="0.2">
      <c r="A6" s="13">
        <v>122000</v>
      </c>
      <c r="B6" s="22">
        <v>10.015598062556441</v>
      </c>
      <c r="C6" s="20">
        <v>0.80231487570695781</v>
      </c>
      <c r="E6" s="13">
        <v>2132000</v>
      </c>
      <c r="F6" s="22">
        <v>175.02668089647813</v>
      </c>
      <c r="G6" s="20">
        <v>14.020781270551097</v>
      </c>
      <c r="K6" s="23">
        <v>12411000</v>
      </c>
      <c r="L6" s="23">
        <v>1018.8818651999013</v>
      </c>
      <c r="M6" s="23">
        <v>81.619097724582389</v>
      </c>
    </row>
    <row r="7" spans="1:13" ht="5.25" customHeight="1" x14ac:dyDescent="0.2"/>
    <row r="8" spans="1:13" ht="109.5" customHeight="1" x14ac:dyDescent="0.2">
      <c r="A8" s="24" t="s">
        <v>73</v>
      </c>
      <c r="B8" s="24"/>
      <c r="C8" s="24"/>
      <c r="E8" s="24" t="s">
        <v>75</v>
      </c>
      <c r="F8" s="24"/>
      <c r="G8" s="24"/>
      <c r="K8" s="18">
        <v>2795000</v>
      </c>
      <c r="L8" s="18">
        <v>229.45570971184634</v>
      </c>
      <c r="M8" s="18">
        <v>18.380902275417597</v>
      </c>
    </row>
    <row r="9" spans="1:13" x14ac:dyDescent="0.2">
      <c r="K9" s="23">
        <v>15206000</v>
      </c>
      <c r="L9" s="23">
        <v>1248.3375749117477</v>
      </c>
      <c r="M9" s="23">
        <v>99.999999999999986</v>
      </c>
    </row>
    <row r="10" spans="1:13" ht="23.25" customHeight="1" x14ac:dyDescent="0.2">
      <c r="A10" s="9" t="s">
        <v>20</v>
      </c>
      <c r="B10" s="10"/>
      <c r="C10" s="10"/>
      <c r="E10" s="9" t="s">
        <v>26</v>
      </c>
      <c r="F10" s="10"/>
      <c r="G10" s="10"/>
    </row>
    <row r="12" spans="1:13" ht="21.75" customHeight="1" x14ac:dyDescent="0.2">
      <c r="A12" s="11" t="s">
        <v>22</v>
      </c>
      <c r="B12" s="12" t="s">
        <v>23</v>
      </c>
      <c r="C12" s="12" t="s">
        <v>24</v>
      </c>
      <c r="E12" s="11" t="s">
        <v>22</v>
      </c>
      <c r="F12" s="12" t="s">
        <v>23</v>
      </c>
      <c r="G12" s="12" t="s">
        <v>24</v>
      </c>
    </row>
    <row r="13" spans="1:13" ht="20.25" customHeight="1" x14ac:dyDescent="0.2">
      <c r="A13" s="13">
        <v>244000</v>
      </c>
      <c r="B13" s="22">
        <v>20.031196125112881</v>
      </c>
      <c r="C13" s="20">
        <v>1.6046297514139156</v>
      </c>
      <c r="E13" s="13">
        <v>2680000</v>
      </c>
      <c r="F13" s="22">
        <v>220.01477711189557</v>
      </c>
      <c r="G13" s="20">
        <v>17.624621859792185</v>
      </c>
    </row>
    <row r="14" spans="1:13" ht="5.25" customHeight="1" x14ac:dyDescent="0.2"/>
    <row r="15" spans="1:13" ht="102.75" customHeight="1" x14ac:dyDescent="0.2">
      <c r="A15" s="24" t="s">
        <v>77</v>
      </c>
      <c r="B15" s="24"/>
      <c r="C15" s="24"/>
      <c r="E15" s="24" t="s">
        <v>76</v>
      </c>
      <c r="F15" s="24"/>
      <c r="G15" s="24"/>
    </row>
    <row r="17" spans="1:7" ht="23.25" customHeight="1" x14ac:dyDescent="0.2">
      <c r="A17" s="9" t="s">
        <v>25</v>
      </c>
      <c r="B17" s="10"/>
      <c r="C17" s="10"/>
      <c r="E17" s="9" t="s">
        <v>28</v>
      </c>
      <c r="F17" s="10"/>
      <c r="G17" s="10"/>
    </row>
    <row r="19" spans="1:7" ht="21.75" customHeight="1" x14ac:dyDescent="0.2">
      <c r="A19" s="11" t="s">
        <v>22</v>
      </c>
      <c r="B19" s="12" t="s">
        <v>23</v>
      </c>
      <c r="C19" s="12" t="s">
        <v>24</v>
      </c>
      <c r="E19" s="11" t="s">
        <v>22</v>
      </c>
      <c r="F19" s="12" t="s">
        <v>23</v>
      </c>
      <c r="G19" s="12" t="s">
        <v>24</v>
      </c>
    </row>
    <row r="20" spans="1:7" ht="20.25" customHeight="1" x14ac:dyDescent="0.2">
      <c r="A20" s="13">
        <v>366000</v>
      </c>
      <c r="B20" s="22">
        <v>30.04679418766932</v>
      </c>
      <c r="C20" s="20">
        <v>2.4069446271208732</v>
      </c>
      <c r="E20" s="13">
        <v>366000</v>
      </c>
      <c r="F20" s="22">
        <v>30.04679418766932</v>
      </c>
      <c r="G20" s="20">
        <v>2.4069446271208732</v>
      </c>
    </row>
    <row r="21" spans="1:7" ht="5.25" customHeight="1" x14ac:dyDescent="0.2"/>
    <row r="22" spans="1:7" ht="102.75" customHeight="1" x14ac:dyDescent="0.2">
      <c r="A22" s="24" t="s">
        <v>67</v>
      </c>
      <c r="B22" s="24"/>
      <c r="C22" s="24"/>
      <c r="E22" s="24" t="s">
        <v>82</v>
      </c>
      <c r="F22" s="24"/>
      <c r="G22" s="24"/>
    </row>
    <row r="24" spans="1:7" ht="23.25" customHeight="1" x14ac:dyDescent="0.2">
      <c r="A24" s="9" t="s">
        <v>27</v>
      </c>
      <c r="B24" s="10"/>
      <c r="C24" s="10"/>
      <c r="E24" s="9" t="s">
        <v>30</v>
      </c>
      <c r="F24" s="10"/>
      <c r="G24" s="10"/>
    </row>
    <row r="26" spans="1:7" ht="21.75" customHeight="1" x14ac:dyDescent="0.2">
      <c r="A26" s="11" t="s">
        <v>22</v>
      </c>
      <c r="B26" s="12" t="s">
        <v>23</v>
      </c>
      <c r="C26" s="12" t="s">
        <v>24</v>
      </c>
      <c r="E26" s="11" t="s">
        <v>22</v>
      </c>
      <c r="F26" s="12" t="s">
        <v>23</v>
      </c>
      <c r="G26" s="12" t="s">
        <v>24</v>
      </c>
    </row>
    <row r="27" spans="1:7" ht="20.25" customHeight="1" x14ac:dyDescent="0.2">
      <c r="A27" s="13">
        <v>975000</v>
      </c>
      <c r="B27" s="22">
        <v>80.042689434364988</v>
      </c>
      <c r="C27" s="20">
        <v>6.4119426542154407</v>
      </c>
      <c r="E27" s="13">
        <v>244000</v>
      </c>
      <c r="F27" s="22">
        <v>20.031196125112881</v>
      </c>
      <c r="G27" s="20">
        <v>1.6046297514139156</v>
      </c>
    </row>
    <row r="28" spans="1:7" ht="5.25" customHeight="1" x14ac:dyDescent="0.2"/>
    <row r="29" spans="1:7" ht="90" customHeight="1" x14ac:dyDescent="0.2">
      <c r="A29" s="24" t="s">
        <v>51</v>
      </c>
      <c r="B29" s="24"/>
      <c r="C29" s="24"/>
      <c r="E29" s="24" t="s">
        <v>74</v>
      </c>
      <c r="F29" s="24"/>
      <c r="G29" s="24"/>
    </row>
    <row r="31" spans="1:7" ht="23.25" customHeight="1" x14ac:dyDescent="0.2">
      <c r="A31" s="9" t="s">
        <v>29</v>
      </c>
      <c r="B31" s="10"/>
      <c r="C31" s="10"/>
      <c r="E31" s="9" t="s">
        <v>32</v>
      </c>
      <c r="F31" s="10"/>
      <c r="G31" s="10"/>
    </row>
    <row r="33" spans="1:11" ht="21.75" customHeight="1" x14ac:dyDescent="0.2">
      <c r="A33" s="11" t="s">
        <v>22</v>
      </c>
      <c r="B33" s="12" t="s">
        <v>23</v>
      </c>
      <c r="C33" s="12" t="s">
        <v>24</v>
      </c>
      <c r="E33" s="11" t="s">
        <v>22</v>
      </c>
      <c r="F33" s="12" t="s">
        <v>23</v>
      </c>
      <c r="G33" s="12" t="s">
        <v>24</v>
      </c>
    </row>
    <row r="34" spans="1:11" ht="20.25" customHeight="1" x14ac:dyDescent="0.2">
      <c r="A34" s="13">
        <v>147000</v>
      </c>
      <c r="B34" s="22">
        <v>12.067974714719645</v>
      </c>
      <c r="C34" s="20">
        <v>0.96672366171248192</v>
      </c>
      <c r="E34" s="13">
        <v>488000</v>
      </c>
      <c r="F34" s="22">
        <v>40.062392250225763</v>
      </c>
      <c r="G34" s="20">
        <v>3.2092595028278312</v>
      </c>
    </row>
    <row r="35" spans="1:11" ht="5.25" customHeight="1" x14ac:dyDescent="0.2"/>
    <row r="36" spans="1:11" ht="90" customHeight="1" x14ac:dyDescent="0.2">
      <c r="A36" s="24" t="s">
        <v>78</v>
      </c>
      <c r="B36" s="24"/>
      <c r="C36" s="24"/>
      <c r="E36" s="24" t="s">
        <v>83</v>
      </c>
      <c r="F36" s="24"/>
      <c r="G36" s="24"/>
    </row>
    <row r="38" spans="1:11" ht="23.25" customHeight="1" x14ac:dyDescent="0.2">
      <c r="A38" s="9" t="s">
        <v>31</v>
      </c>
      <c r="B38" s="10"/>
      <c r="C38" s="10"/>
      <c r="E38" s="9" t="s">
        <v>33</v>
      </c>
      <c r="F38" s="10"/>
      <c r="G38" s="10"/>
    </row>
    <row r="40" spans="1:11" ht="21.75" customHeight="1" x14ac:dyDescent="0.2">
      <c r="A40" s="11" t="s">
        <v>22</v>
      </c>
      <c r="B40" s="12" t="s">
        <v>23</v>
      </c>
      <c r="C40" s="12" t="s">
        <v>24</v>
      </c>
      <c r="E40" s="11" t="s">
        <v>22</v>
      </c>
      <c r="F40" s="12" t="s">
        <v>23</v>
      </c>
      <c r="G40" s="12" t="s">
        <v>24</v>
      </c>
    </row>
    <row r="41" spans="1:11" ht="20.25" customHeight="1" x14ac:dyDescent="0.2">
      <c r="A41" s="13">
        <v>61000</v>
      </c>
      <c r="B41" s="22">
        <v>5.0077990312782203</v>
      </c>
      <c r="C41" s="20">
        <v>0.4011574378534789</v>
      </c>
      <c r="E41" s="13">
        <v>439000</v>
      </c>
      <c r="F41" s="22">
        <v>36.039734011985878</v>
      </c>
      <c r="G41" s="20">
        <v>2.8870182822570039</v>
      </c>
    </row>
    <row r="42" spans="1:11" ht="5.25" customHeight="1" x14ac:dyDescent="0.2"/>
    <row r="43" spans="1:11" ht="90" customHeight="1" x14ac:dyDescent="0.2">
      <c r="A43" s="24" t="s">
        <v>56</v>
      </c>
      <c r="B43" s="24"/>
      <c r="C43" s="24"/>
      <c r="E43" s="24" t="s">
        <v>84</v>
      </c>
      <c r="F43" s="24"/>
      <c r="G43" s="24"/>
    </row>
    <row r="45" spans="1:11" ht="23.25" customHeight="1" x14ac:dyDescent="0.2">
      <c r="A45" s="9" t="s">
        <v>49</v>
      </c>
      <c r="B45" s="10"/>
      <c r="C45" s="10"/>
      <c r="E45" s="9" t="s">
        <v>0</v>
      </c>
      <c r="F45" s="10"/>
      <c r="G45" s="10"/>
    </row>
    <row r="47" spans="1:11" ht="21.75" customHeight="1" x14ac:dyDescent="0.2">
      <c r="A47" s="11" t="s">
        <v>22</v>
      </c>
      <c r="B47" s="12" t="s">
        <v>23</v>
      </c>
      <c r="C47" s="12" t="s">
        <v>24</v>
      </c>
      <c r="E47" s="11" t="s">
        <v>22</v>
      </c>
      <c r="F47" s="12" t="s">
        <v>23</v>
      </c>
      <c r="G47" s="12" t="s">
        <v>24</v>
      </c>
    </row>
    <row r="48" spans="1:11" ht="20.25" customHeight="1" x14ac:dyDescent="0.2">
      <c r="A48" s="13">
        <v>366000</v>
      </c>
      <c r="B48" s="22">
        <v>30.04679418766932</v>
      </c>
      <c r="C48" s="20">
        <v>2.4069446271208732</v>
      </c>
      <c r="E48" s="13">
        <v>122000</v>
      </c>
      <c r="F48" s="22">
        <v>10.015598062556441</v>
      </c>
      <c r="G48" s="20">
        <v>0.80231487570695781</v>
      </c>
      <c r="K48" s="8">
        <v>366000</v>
      </c>
    </row>
    <row r="49" spans="1:7" ht="5.25" customHeight="1" x14ac:dyDescent="0.2"/>
    <row r="50" spans="1:7" ht="90" customHeight="1" x14ac:dyDescent="0.2">
      <c r="A50" s="24" t="s">
        <v>79</v>
      </c>
      <c r="B50" s="24"/>
      <c r="C50" s="24"/>
      <c r="E50" s="24" t="s">
        <v>55</v>
      </c>
      <c r="F50" s="24"/>
      <c r="G50" s="24"/>
    </row>
    <row r="52" spans="1:7" ht="23.25" customHeight="1" x14ac:dyDescent="0.2">
      <c r="A52" s="9" t="s">
        <v>34</v>
      </c>
      <c r="B52" s="10"/>
      <c r="C52" s="10"/>
      <c r="E52" s="9" t="s">
        <v>36</v>
      </c>
      <c r="F52" s="10"/>
      <c r="G52" s="10"/>
    </row>
    <row r="54" spans="1:7" ht="21.75" customHeight="1" x14ac:dyDescent="0.2">
      <c r="A54" s="11" t="s">
        <v>22</v>
      </c>
      <c r="B54" s="12" t="s">
        <v>23</v>
      </c>
      <c r="C54" s="12" t="s">
        <v>24</v>
      </c>
      <c r="E54" s="11" t="s">
        <v>22</v>
      </c>
      <c r="F54" s="12" t="s">
        <v>23</v>
      </c>
      <c r="G54" s="12" t="s">
        <v>24</v>
      </c>
    </row>
    <row r="55" spans="1:7" ht="20.25" customHeight="1" x14ac:dyDescent="0.2">
      <c r="A55" s="13">
        <v>61000</v>
      </c>
      <c r="B55" s="22">
        <v>5.0077990312782203</v>
      </c>
      <c r="C55" s="20">
        <v>0.4011574378534789</v>
      </c>
      <c r="E55" s="13">
        <v>305000</v>
      </c>
      <c r="F55" s="22">
        <v>25.038995156391103</v>
      </c>
      <c r="G55" s="20">
        <v>2.0057871892673944</v>
      </c>
    </row>
    <row r="56" spans="1:7" ht="5.25" customHeight="1" x14ac:dyDescent="0.2"/>
    <row r="57" spans="1:7" ht="90" customHeight="1" x14ac:dyDescent="0.2">
      <c r="A57" s="24" t="s">
        <v>80</v>
      </c>
      <c r="B57" s="24"/>
      <c r="C57" s="24"/>
      <c r="E57" s="24" t="s">
        <v>57</v>
      </c>
      <c r="F57" s="24"/>
      <c r="G57" s="24"/>
    </row>
    <row r="59" spans="1:7" ht="23.25" customHeight="1" x14ac:dyDescent="0.2">
      <c r="A59" s="9" t="s">
        <v>35</v>
      </c>
      <c r="B59" s="10"/>
      <c r="C59" s="10"/>
      <c r="E59" s="9" t="s">
        <v>38</v>
      </c>
      <c r="F59" s="10"/>
      <c r="G59" s="10"/>
    </row>
    <row r="61" spans="1:7" ht="21.75" customHeight="1" x14ac:dyDescent="0.2">
      <c r="A61" s="11" t="s">
        <v>22</v>
      </c>
      <c r="B61" s="12" t="s">
        <v>23</v>
      </c>
      <c r="C61" s="12" t="s">
        <v>24</v>
      </c>
      <c r="E61" s="11" t="s">
        <v>22</v>
      </c>
      <c r="F61" s="12" t="s">
        <v>23</v>
      </c>
      <c r="G61" s="12" t="s">
        <v>24</v>
      </c>
    </row>
    <row r="62" spans="1:7" ht="20.25" customHeight="1" x14ac:dyDescent="0.2">
      <c r="A62" s="13">
        <v>159000</v>
      </c>
      <c r="B62" s="22">
        <v>13.053115507757983</v>
      </c>
      <c r="C62" s="20">
        <v>1.0456398789951336</v>
      </c>
      <c r="E62" s="13">
        <v>232000</v>
      </c>
      <c r="F62" s="22">
        <v>19.046055332074541</v>
      </c>
      <c r="G62" s="20">
        <v>1.525713534131264</v>
      </c>
    </row>
    <row r="63" spans="1:7" ht="5.25" customHeight="1" x14ac:dyDescent="0.2"/>
    <row r="64" spans="1:7" ht="90" customHeight="1" x14ac:dyDescent="0.2">
      <c r="A64" s="24" t="s">
        <v>58</v>
      </c>
      <c r="B64" s="24"/>
      <c r="C64" s="24"/>
      <c r="E64" s="24" t="s">
        <v>68</v>
      </c>
      <c r="F64" s="24"/>
      <c r="G64" s="24"/>
    </row>
    <row r="66" spans="1:14" ht="23.25" customHeight="1" x14ac:dyDescent="0.2">
      <c r="A66" s="9" t="s">
        <v>37</v>
      </c>
      <c r="B66" s="10"/>
      <c r="C66" s="10"/>
      <c r="E66" s="9" t="s">
        <v>40</v>
      </c>
      <c r="F66" s="10"/>
      <c r="G66" s="10"/>
    </row>
    <row r="68" spans="1:14" ht="21.75" customHeight="1" x14ac:dyDescent="0.2">
      <c r="A68" s="11" t="s">
        <v>22</v>
      </c>
      <c r="B68" s="12" t="s">
        <v>23</v>
      </c>
      <c r="C68" s="12" t="s">
        <v>24</v>
      </c>
      <c r="E68" s="11" t="s">
        <v>22</v>
      </c>
      <c r="F68" s="12" t="s">
        <v>23</v>
      </c>
      <c r="G68" s="12" t="s">
        <v>24</v>
      </c>
    </row>
    <row r="69" spans="1:14" ht="20.25" customHeight="1" x14ac:dyDescent="0.2">
      <c r="A69" s="13">
        <v>1828000</v>
      </c>
      <c r="B69" s="22">
        <v>150.06978080617355</v>
      </c>
      <c r="C69" s="20">
        <v>12.021570432723925</v>
      </c>
      <c r="E69" s="13">
        <v>610000</v>
      </c>
      <c r="F69" s="22">
        <v>50.077990312782205</v>
      </c>
      <c r="G69" s="20">
        <v>4.0115743785347888</v>
      </c>
      <c r="K69" s="18">
        <v>530000</v>
      </c>
      <c r="L69" s="18">
        <v>11801000</v>
      </c>
      <c r="M69" s="8">
        <v>413035.00000000006</v>
      </c>
    </row>
    <row r="70" spans="1:14" ht="5.25" customHeight="1" x14ac:dyDescent="0.2"/>
    <row r="71" spans="1:14" ht="90" customHeight="1" x14ac:dyDescent="0.2">
      <c r="A71" s="24" t="s">
        <v>81</v>
      </c>
      <c r="B71" s="24"/>
      <c r="C71" s="24"/>
      <c r="E71" s="24" t="s">
        <v>71</v>
      </c>
      <c r="F71" s="24"/>
      <c r="G71" s="24"/>
    </row>
    <row r="73" spans="1:14" ht="23.25" customHeight="1" x14ac:dyDescent="0.2">
      <c r="A73" s="9" t="s">
        <v>39</v>
      </c>
      <c r="B73" s="10"/>
      <c r="C73" s="10"/>
      <c r="E73" s="9" t="s">
        <v>64</v>
      </c>
      <c r="F73" s="10"/>
      <c r="G73" s="10"/>
      <c r="N73" s="8">
        <v>12181</v>
      </c>
    </row>
    <row r="75" spans="1:14" ht="21.75" customHeight="1" x14ac:dyDescent="0.2">
      <c r="A75" s="11" t="s">
        <v>22</v>
      </c>
      <c r="B75" s="12" t="s">
        <v>23</v>
      </c>
      <c r="C75" s="12" t="s">
        <v>24</v>
      </c>
      <c r="E75" s="11" t="s">
        <v>22</v>
      </c>
      <c r="F75" s="12" t="s">
        <v>23</v>
      </c>
      <c r="G75" s="12" t="s">
        <v>24</v>
      </c>
    </row>
    <row r="76" spans="1:14" ht="20.25" customHeight="1" x14ac:dyDescent="0.2">
      <c r="A76" s="13">
        <v>98000</v>
      </c>
      <c r="B76" s="22">
        <v>8.0453164764797638</v>
      </c>
      <c r="C76" s="20">
        <v>0.64448244114165454</v>
      </c>
      <c r="E76" s="13">
        <v>12411000</v>
      </c>
      <c r="F76" s="22">
        <v>1018.8818651999015</v>
      </c>
      <c r="G76" s="20">
        <v>81.619097724582389</v>
      </c>
    </row>
    <row r="77" spans="1:14" ht="5.25" customHeight="1" x14ac:dyDescent="0.2"/>
    <row r="78" spans="1:14" ht="90" customHeight="1" x14ac:dyDescent="0.2">
      <c r="A78" s="24" t="s">
        <v>54</v>
      </c>
      <c r="B78" s="24"/>
      <c r="C78" s="24"/>
    </row>
    <row r="80" spans="1:14" ht="23.25" customHeight="1" x14ac:dyDescent="0.2">
      <c r="A80" s="9" t="s">
        <v>41</v>
      </c>
      <c r="B80" s="10"/>
      <c r="C80" s="10"/>
      <c r="E80" s="9" t="s">
        <v>42</v>
      </c>
      <c r="F80" s="10"/>
      <c r="G80" s="10"/>
    </row>
    <row r="82" spans="1:12" ht="21.75" customHeight="1" x14ac:dyDescent="0.2">
      <c r="A82" s="11" t="s">
        <v>22</v>
      </c>
      <c r="B82" s="12" t="s">
        <v>23</v>
      </c>
      <c r="C82" s="12" t="s">
        <v>24</v>
      </c>
      <c r="E82" s="11" t="s">
        <v>22</v>
      </c>
      <c r="F82" s="12" t="s">
        <v>23</v>
      </c>
      <c r="G82" s="12" t="s">
        <v>24</v>
      </c>
    </row>
    <row r="83" spans="1:12" ht="20.25" customHeight="1" x14ac:dyDescent="0.2">
      <c r="A83" s="13">
        <v>232000</v>
      </c>
      <c r="B83" s="22">
        <v>19.046055332074541</v>
      </c>
      <c r="C83" s="20">
        <v>1.525713534131264</v>
      </c>
      <c r="E83" s="13">
        <v>2071000</v>
      </c>
      <c r="F83" s="22">
        <v>170.01888186519992</v>
      </c>
      <c r="G83" s="20">
        <v>13.61962383269762</v>
      </c>
    </row>
    <row r="84" spans="1:12" ht="5.25" customHeight="1" x14ac:dyDescent="0.2"/>
    <row r="85" spans="1:12" ht="90" customHeight="1" x14ac:dyDescent="0.2">
      <c r="A85" s="24" t="s">
        <v>52</v>
      </c>
      <c r="B85" s="24"/>
      <c r="C85" s="24"/>
      <c r="E85" s="24" t="s">
        <v>85</v>
      </c>
      <c r="F85" s="24"/>
      <c r="G85" s="24"/>
    </row>
    <row r="87" spans="1:12" ht="23.25" customHeight="1" x14ac:dyDescent="0.2">
      <c r="A87" s="9" t="s">
        <v>43</v>
      </c>
      <c r="B87" s="10"/>
      <c r="C87" s="10"/>
      <c r="E87" s="9" t="s">
        <v>44</v>
      </c>
      <c r="F87" s="10"/>
      <c r="G87" s="10"/>
    </row>
    <row r="89" spans="1:12" ht="21.75" customHeight="1" x14ac:dyDescent="0.2">
      <c r="A89" s="11" t="s">
        <v>22</v>
      </c>
      <c r="B89" s="12" t="s">
        <v>23</v>
      </c>
      <c r="C89" s="12" t="s">
        <v>24</v>
      </c>
      <c r="E89" s="11" t="s">
        <v>22</v>
      </c>
      <c r="F89" s="12" t="s">
        <v>23</v>
      </c>
      <c r="G89" s="12" t="s">
        <v>24</v>
      </c>
    </row>
    <row r="90" spans="1:12" ht="20.25" customHeight="1" x14ac:dyDescent="0.2">
      <c r="A90" s="13">
        <v>134000</v>
      </c>
      <c r="B90" s="22">
        <v>11.000738855594779</v>
      </c>
      <c r="C90" s="20">
        <v>0.88123109298960944</v>
      </c>
      <c r="E90" s="13">
        <v>724000</v>
      </c>
      <c r="F90" s="22">
        <v>59.436827846646416</v>
      </c>
      <c r="G90" s="20">
        <v>4.7612784427199788</v>
      </c>
    </row>
    <row r="91" spans="1:12" ht="5.25" customHeight="1" x14ac:dyDescent="0.2"/>
    <row r="92" spans="1:12" ht="90" customHeight="1" x14ac:dyDescent="0.2">
      <c r="A92" s="24" t="s">
        <v>53</v>
      </c>
      <c r="B92" s="24"/>
      <c r="C92" s="24"/>
      <c r="E92" s="24" t="s">
        <v>86</v>
      </c>
      <c r="F92" s="24"/>
      <c r="G92" s="24"/>
      <c r="L92" s="18">
        <v>14482000</v>
      </c>
    </row>
    <row r="93" spans="1:12" ht="23.25" customHeight="1" x14ac:dyDescent="0.2">
      <c r="E93" s="9" t="s">
        <v>65</v>
      </c>
      <c r="F93" s="10"/>
      <c r="G93" s="10"/>
      <c r="L93" s="8">
        <v>724100</v>
      </c>
    </row>
    <row r="95" spans="1:12" ht="21.75" customHeight="1" x14ac:dyDescent="0.2">
      <c r="E95" s="11" t="s">
        <v>22</v>
      </c>
      <c r="F95" s="12" t="s">
        <v>23</v>
      </c>
      <c r="G95" s="12" t="s">
        <v>24</v>
      </c>
      <c r="L95" s="21">
        <v>99.999999999999986</v>
      </c>
    </row>
    <row r="96" spans="1:12" ht="20.25" customHeight="1" x14ac:dyDescent="0.2">
      <c r="E96" s="13">
        <v>15206000</v>
      </c>
      <c r="F96" s="22">
        <v>1248.3375749117479</v>
      </c>
      <c r="G96" s="20">
        <v>99.999999999999986</v>
      </c>
      <c r="I96" s="21"/>
    </row>
    <row r="102" spans="12:19" x14ac:dyDescent="0.2">
      <c r="L102" s="8" t="s">
        <v>10</v>
      </c>
      <c r="P102" s="8" t="s">
        <v>8</v>
      </c>
      <c r="Q102" s="14">
        <v>12181</v>
      </c>
      <c r="R102" s="8">
        <v>131116.28399999999</v>
      </c>
    </row>
    <row r="103" spans="12:19" x14ac:dyDescent="0.2">
      <c r="M103" s="8" t="s">
        <v>11</v>
      </c>
      <c r="P103" s="8" t="s">
        <v>9</v>
      </c>
      <c r="Q103" s="15">
        <v>12411000</v>
      </c>
      <c r="R103" s="19">
        <v>1018.8818651999015</v>
      </c>
      <c r="S103" s="19">
        <v>94.656434894082281</v>
      </c>
    </row>
    <row r="104" spans="12:19" x14ac:dyDescent="0.2">
      <c r="P104" s="8" t="s">
        <v>42</v>
      </c>
      <c r="Q104" s="15">
        <v>2071000</v>
      </c>
      <c r="R104" s="19">
        <v>170.01888186519992</v>
      </c>
      <c r="S104" s="19">
        <v>15.795139526681524</v>
      </c>
    </row>
    <row r="105" spans="12:19" x14ac:dyDescent="0.2">
      <c r="P105" s="8" t="s">
        <v>44</v>
      </c>
      <c r="Q105" s="15">
        <v>724000</v>
      </c>
      <c r="R105" s="19">
        <v>59.436827846646416</v>
      </c>
      <c r="S105" s="19">
        <v>5.5218160392648103</v>
      </c>
    </row>
    <row r="106" spans="12:19" x14ac:dyDescent="0.2">
      <c r="M106" s="8" t="s">
        <v>69</v>
      </c>
      <c r="P106" s="8" t="s">
        <v>9</v>
      </c>
      <c r="Q106" s="15">
        <v>15206000</v>
      </c>
      <c r="R106" s="19">
        <v>1248.3375749117479</v>
      </c>
      <c r="S106" s="19">
        <v>115.97339046002861</v>
      </c>
    </row>
    <row r="107" spans="12:19" x14ac:dyDescent="0.2">
      <c r="M107" s="8" t="s">
        <v>70</v>
      </c>
      <c r="Q107" s="15"/>
    </row>
    <row r="108" spans="12:19" x14ac:dyDescent="0.2">
      <c r="M108" s="8" t="s">
        <v>12</v>
      </c>
      <c r="Q108" s="15"/>
    </row>
    <row r="109" spans="12:19" x14ac:dyDescent="0.2">
      <c r="M109" s="8" t="s">
        <v>13</v>
      </c>
      <c r="Q109" s="15"/>
    </row>
    <row r="110" spans="12:19" x14ac:dyDescent="0.2">
      <c r="M110" s="8" t="s">
        <v>14</v>
      </c>
      <c r="Q110" s="15"/>
    </row>
    <row r="111" spans="12:19" x14ac:dyDescent="0.2">
      <c r="M111" s="8" t="s">
        <v>15</v>
      </c>
      <c r="Q111" s="15"/>
    </row>
    <row r="112" spans="12:19" x14ac:dyDescent="0.2">
      <c r="M112" s="8" t="s">
        <v>16</v>
      </c>
      <c r="P112" s="8" t="s">
        <v>46</v>
      </c>
      <c r="Q112" s="15">
        <v>1248.3375749117479</v>
      </c>
      <c r="R112" s="15">
        <v>121.77205998303005</v>
      </c>
    </row>
    <row r="113" spans="12:18" x14ac:dyDescent="0.2">
      <c r="M113" s="8" t="s">
        <v>17</v>
      </c>
      <c r="P113" s="8" t="s">
        <v>45</v>
      </c>
      <c r="Q113" s="16">
        <v>0.02</v>
      </c>
      <c r="R113" s="15"/>
    </row>
    <row r="114" spans="12:18" x14ac:dyDescent="0.2">
      <c r="M114" s="8" t="s">
        <v>18</v>
      </c>
    </row>
    <row r="115" spans="12:18" x14ac:dyDescent="0.2">
      <c r="M115" s="8" t="s">
        <v>19</v>
      </c>
    </row>
    <row r="116" spans="12:18" x14ac:dyDescent="0.2">
      <c r="M116" s="8" t="s">
        <v>50</v>
      </c>
    </row>
    <row r="117" spans="12:18" x14ac:dyDescent="0.2">
      <c r="M117" s="8" t="s">
        <v>87</v>
      </c>
    </row>
    <row r="118" spans="12:18" x14ac:dyDescent="0.2">
      <c r="M118" s="8" t="s">
        <v>47</v>
      </c>
    </row>
    <row r="119" spans="12:18" x14ac:dyDescent="0.2">
      <c r="M119" s="8" t="s">
        <v>59</v>
      </c>
    </row>
    <row r="120" spans="12:18" x14ac:dyDescent="0.2">
      <c r="M120" s="8" t="s">
        <v>60</v>
      </c>
    </row>
    <row r="122" spans="12:18" x14ac:dyDescent="0.2">
      <c r="L122" s="8" t="s">
        <v>61</v>
      </c>
    </row>
    <row r="123" spans="12:18" x14ac:dyDescent="0.2">
      <c r="M123" s="8" t="s">
        <v>62</v>
      </c>
    </row>
    <row r="124" spans="12:18" x14ac:dyDescent="0.2">
      <c r="M124" s="8" t="s">
        <v>63</v>
      </c>
    </row>
    <row r="125" spans="12:18" x14ac:dyDescent="0.2">
      <c r="M125" s="8" t="s">
        <v>72</v>
      </c>
    </row>
  </sheetData>
  <mergeCells count="25">
    <mergeCell ref="A36:C36"/>
    <mergeCell ref="A43:C43"/>
    <mergeCell ref="E50:G50"/>
    <mergeCell ref="E15:G15"/>
    <mergeCell ref="E22:G22"/>
    <mergeCell ref="E29:G29"/>
    <mergeCell ref="E36:G36"/>
    <mergeCell ref="E43:G43"/>
    <mergeCell ref="A50:C50"/>
    <mergeCell ref="E92:G92"/>
    <mergeCell ref="A8:C8"/>
    <mergeCell ref="E8:G8"/>
    <mergeCell ref="A78:C78"/>
    <mergeCell ref="E85:G85"/>
    <mergeCell ref="A85:C85"/>
    <mergeCell ref="A92:C92"/>
    <mergeCell ref="A57:C57"/>
    <mergeCell ref="E57:G57"/>
    <mergeCell ref="A64:C64"/>
    <mergeCell ref="E64:G64"/>
    <mergeCell ref="A71:C71"/>
    <mergeCell ref="E71:G71"/>
    <mergeCell ref="A15:C15"/>
    <mergeCell ref="A22:C22"/>
    <mergeCell ref="A29:C29"/>
  </mergeCells>
  <pageMargins left="0.7" right="0.7" top="0.75" bottom="0.75" header="0.3" footer="0.3"/>
  <pageSetup paperSize="8" orientation="portrait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UPDATED GRAPHS</vt:lpstr>
      <vt:lpstr>Cost Model</vt:lpstr>
      <vt:lpstr>fee</vt:lpstr>
      <vt:lpstr>'Cost Model'!Print_Area</vt:lpstr>
      <vt:lpstr>total_cost</vt:lpstr>
    </vt:vector>
  </TitlesOfParts>
  <Company>Faber Maunsell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Suraya</dc:creator>
  <cp:lastModifiedBy>kellettm</cp:lastModifiedBy>
  <cp:lastPrinted>2017-11-03T13:08:28Z</cp:lastPrinted>
  <dcterms:created xsi:type="dcterms:W3CDTF">2005-02-09T11:00:07Z</dcterms:created>
  <dcterms:modified xsi:type="dcterms:W3CDTF">2017-11-03T14:27:29Z</dcterms:modified>
</cp:coreProperties>
</file>