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60" windowWidth="8415" windowHeight="13230"/>
  </bookViews>
  <sheets>
    <sheet name="Project spending by sector" sheetId="1" r:id="rId1"/>
    <sheet name="Ratios by sector" sheetId="2" r:id="rId2"/>
  </sheets>
  <calcPr calcId="125725"/>
</workbook>
</file>

<file path=xl/calcChain.xml><?xml version="1.0" encoding="utf-8"?>
<calcChain xmlns="http://schemas.openxmlformats.org/spreadsheetml/2006/main">
  <c r="G14" i="2"/>
  <c r="E14"/>
  <c r="C14"/>
  <c r="H13"/>
  <c r="F13"/>
  <c r="D13"/>
  <c r="H12"/>
  <c r="F12"/>
  <c r="D12"/>
  <c r="H11"/>
  <c r="F11"/>
  <c r="D11"/>
  <c r="H10"/>
  <c r="F10"/>
  <c r="D10"/>
  <c r="H9"/>
  <c r="F9"/>
  <c r="D9"/>
  <c r="H8"/>
  <c r="F8"/>
  <c r="D8"/>
  <c r="H7"/>
  <c r="F7"/>
  <c r="D7"/>
  <c r="H6"/>
  <c r="H14" s="1"/>
  <c r="F6"/>
  <c r="D6"/>
  <c r="D14" s="1"/>
  <c r="H9" i="1"/>
  <c r="H10"/>
  <c r="H11"/>
  <c r="H12"/>
  <c r="H13"/>
  <c r="H14"/>
  <c r="H15"/>
  <c r="H8"/>
  <c r="H16" s="1"/>
  <c r="E16"/>
  <c r="G16"/>
  <c r="F9"/>
  <c r="F10"/>
  <c r="F11"/>
  <c r="F12"/>
  <c r="F13"/>
  <c r="F14"/>
  <c r="F15"/>
  <c r="F8"/>
  <c r="F16" s="1"/>
  <c r="D9"/>
  <c r="D10"/>
  <c r="D11"/>
  <c r="D12"/>
  <c r="D13"/>
  <c r="D14"/>
  <c r="D15"/>
  <c r="D8"/>
  <c r="D16" s="1"/>
  <c r="C16"/>
  <c r="F14" i="2" l="1"/>
</calcChain>
</file>

<file path=xl/sharedStrings.xml><?xml version="1.0" encoding="utf-8"?>
<sst xmlns="http://schemas.openxmlformats.org/spreadsheetml/2006/main" count="28" uniqueCount="11">
  <si>
    <t>2011-12</t>
  </si>
  <si>
    <t>2012-13</t>
  </si>
  <si>
    <t>2013-14</t>
  </si>
  <si>
    <t>Education</t>
  </si>
  <si>
    <t>Health (Procure 21+)</t>
  </si>
  <si>
    <t>Health (PFI)</t>
  </si>
  <si>
    <t>Transport (Highways)</t>
  </si>
  <si>
    <t>Homes and Communities Agency</t>
  </si>
  <si>
    <t>Defra</t>
  </si>
  <si>
    <t>Defence Infrastructure Organisation</t>
  </si>
  <si>
    <t>Justice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</si>
</sst>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3" fontId="0" fillId="0" borderId="0" xfId="0" applyNumberFormat="1"/>
    <xf numFmtId="3" fontId="1" fillId="0" borderId="4" xfId="0" applyNumberFormat="1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/>
      <c:barChart>
        <c:barDir val="col"/>
        <c:grouping val="clustered"/>
        <c:ser>
          <c:idx val="0"/>
          <c:order val="0"/>
          <c:tx>
            <c:strRef>
              <c:f>'Project spending by sector'!$C$7</c:f>
              <c:strCache>
                <c:ptCount val="1"/>
                <c:pt idx="0">
                  <c:v>2011-12</c:v>
                </c:pt>
              </c:strCache>
            </c:strRef>
          </c:tx>
          <c:cat>
            <c:strRef>
              <c:f>'Project spending by sector'!$B$8:$B$15</c:f>
              <c:strCache>
                <c:ptCount val="8"/>
                <c:pt idx="0">
                  <c:v>Education</c:v>
                </c:pt>
                <c:pt idx="1">
                  <c:v>Health (Procure 21+)</c:v>
                </c:pt>
                <c:pt idx="2">
                  <c:v>Health (PFI)</c:v>
                </c:pt>
                <c:pt idx="3">
                  <c:v>Transport (Highways)</c:v>
                </c:pt>
                <c:pt idx="4">
                  <c:v>Homes and Communities Agency</c:v>
                </c:pt>
                <c:pt idx="5">
                  <c:v>Defra</c:v>
                </c:pt>
                <c:pt idx="6">
                  <c:v>Defence Infrastructure Organisation</c:v>
                </c:pt>
                <c:pt idx="7">
                  <c:v>Justice</c:v>
                </c:pt>
              </c:strCache>
            </c:strRef>
          </c:cat>
          <c:val>
            <c:numRef>
              <c:f>'Project spending by sector'!$C$8:$C$15</c:f>
              <c:numCache>
                <c:formatCode>General</c:formatCode>
                <c:ptCount val="8"/>
                <c:pt idx="0" formatCode="#,##0">
                  <c:v>2504</c:v>
                </c:pt>
                <c:pt idx="1">
                  <c:v>515</c:v>
                </c:pt>
                <c:pt idx="2">
                  <c:v>126</c:v>
                </c:pt>
                <c:pt idx="3">
                  <c:v>1628</c:v>
                </c:pt>
                <c:pt idx="4" formatCode="#,##0">
                  <c:v>1900</c:v>
                </c:pt>
                <c:pt idx="5" formatCode="#,##0">
                  <c:v>1211</c:v>
                </c:pt>
                <c:pt idx="6">
                  <c:v>296</c:v>
                </c:pt>
                <c:pt idx="7">
                  <c:v>202</c:v>
                </c:pt>
              </c:numCache>
            </c:numRef>
          </c:val>
        </c:ser>
        <c:ser>
          <c:idx val="1"/>
          <c:order val="1"/>
          <c:tx>
            <c:strRef>
              <c:f>'Project spending by sector'!$E$7</c:f>
              <c:strCache>
                <c:ptCount val="1"/>
                <c:pt idx="0">
                  <c:v>2012-13</c:v>
                </c:pt>
              </c:strCache>
            </c:strRef>
          </c:tx>
          <c:cat>
            <c:strRef>
              <c:f>'Project spending by sector'!$B$8:$B$15</c:f>
              <c:strCache>
                <c:ptCount val="8"/>
                <c:pt idx="0">
                  <c:v>Education</c:v>
                </c:pt>
                <c:pt idx="1">
                  <c:v>Health (Procure 21+)</c:v>
                </c:pt>
                <c:pt idx="2">
                  <c:v>Health (PFI)</c:v>
                </c:pt>
                <c:pt idx="3">
                  <c:v>Transport (Highways)</c:v>
                </c:pt>
                <c:pt idx="4">
                  <c:v>Homes and Communities Agency</c:v>
                </c:pt>
                <c:pt idx="5">
                  <c:v>Defra</c:v>
                </c:pt>
                <c:pt idx="6">
                  <c:v>Defence Infrastructure Organisation</c:v>
                </c:pt>
                <c:pt idx="7">
                  <c:v>Justice</c:v>
                </c:pt>
              </c:strCache>
            </c:strRef>
          </c:cat>
          <c:val>
            <c:numRef>
              <c:f>'Project spending by sector'!$E$8:$E$15</c:f>
              <c:numCache>
                <c:formatCode>General</c:formatCode>
                <c:ptCount val="8"/>
                <c:pt idx="0" formatCode="#,##0">
                  <c:v>1640</c:v>
                </c:pt>
                <c:pt idx="1">
                  <c:v>228</c:v>
                </c:pt>
                <c:pt idx="2">
                  <c:v>482</c:v>
                </c:pt>
                <c:pt idx="3">
                  <c:v>1370</c:v>
                </c:pt>
                <c:pt idx="4" formatCode="#,##0">
                  <c:v>1182</c:v>
                </c:pt>
                <c:pt idx="5" formatCode="#,##0">
                  <c:v>1457</c:v>
                </c:pt>
                <c:pt idx="6">
                  <c:v>640</c:v>
                </c:pt>
                <c:pt idx="7">
                  <c:v>260</c:v>
                </c:pt>
              </c:numCache>
            </c:numRef>
          </c:val>
        </c:ser>
        <c:ser>
          <c:idx val="2"/>
          <c:order val="2"/>
          <c:tx>
            <c:strRef>
              <c:f>'Project spending by sector'!$G$7</c:f>
              <c:strCache>
                <c:ptCount val="1"/>
                <c:pt idx="0">
                  <c:v>2013-14</c:v>
                </c:pt>
              </c:strCache>
            </c:strRef>
          </c:tx>
          <c:cat>
            <c:strRef>
              <c:f>'Project spending by sector'!$B$8:$B$15</c:f>
              <c:strCache>
                <c:ptCount val="8"/>
                <c:pt idx="0">
                  <c:v>Education</c:v>
                </c:pt>
                <c:pt idx="1">
                  <c:v>Health (Procure 21+)</c:v>
                </c:pt>
                <c:pt idx="2">
                  <c:v>Health (PFI)</c:v>
                </c:pt>
                <c:pt idx="3">
                  <c:v>Transport (Highways)</c:v>
                </c:pt>
                <c:pt idx="4">
                  <c:v>Homes and Communities Agency</c:v>
                </c:pt>
                <c:pt idx="5">
                  <c:v>Defra</c:v>
                </c:pt>
                <c:pt idx="6">
                  <c:v>Defence Infrastructure Organisation</c:v>
                </c:pt>
                <c:pt idx="7">
                  <c:v>Justice</c:v>
                </c:pt>
              </c:strCache>
            </c:strRef>
          </c:cat>
          <c:val>
            <c:numRef>
              <c:f>'Project spending by sector'!$G$8:$G$15</c:f>
              <c:numCache>
                <c:formatCode>General</c:formatCode>
                <c:ptCount val="8"/>
                <c:pt idx="0">
                  <c:v>486</c:v>
                </c:pt>
                <c:pt idx="1">
                  <c:v>98</c:v>
                </c:pt>
                <c:pt idx="2">
                  <c:v>732</c:v>
                </c:pt>
                <c:pt idx="3">
                  <c:v>1308</c:v>
                </c:pt>
                <c:pt idx="4" formatCode="#,##0">
                  <c:v>1229</c:v>
                </c:pt>
                <c:pt idx="5" formatCode="#,##0">
                  <c:v>1907</c:v>
                </c:pt>
                <c:pt idx="6">
                  <c:v>488</c:v>
                </c:pt>
                <c:pt idx="7">
                  <c:v>280</c:v>
                </c:pt>
              </c:numCache>
            </c:numRef>
          </c:val>
        </c:ser>
        <c:axId val="53613312"/>
        <c:axId val="53614848"/>
      </c:barChart>
      <c:catAx>
        <c:axId val="53613312"/>
        <c:scaling>
          <c:orientation val="minMax"/>
        </c:scaling>
        <c:axPos val="b"/>
        <c:tickLblPos val="nextTo"/>
        <c:crossAx val="53614848"/>
        <c:crosses val="autoZero"/>
        <c:auto val="1"/>
        <c:lblAlgn val="ctr"/>
        <c:lblOffset val="100"/>
      </c:catAx>
      <c:valAx>
        <c:axId val="53614848"/>
        <c:scaling>
          <c:orientation val="minMax"/>
        </c:scaling>
        <c:axPos val="l"/>
        <c:majorGridlines/>
        <c:numFmt formatCode="#,##0" sourceLinked="1"/>
        <c:tickLblPos val="nextTo"/>
        <c:crossAx val="5361331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layout/>
    </c:title>
    <c:plotArea>
      <c:layout/>
      <c:pieChart>
        <c:varyColors val="1"/>
        <c:ser>
          <c:idx val="1"/>
          <c:order val="1"/>
          <c:tx>
            <c:strRef>
              <c:f>'Ratios by sector'!$D$5</c:f>
              <c:strCache>
                <c:ptCount val="1"/>
                <c:pt idx="0">
                  <c:v>2011-12</c:v>
                </c:pt>
              </c:strCache>
            </c:strRef>
          </c:tx>
          <c:cat>
            <c:strRef>
              <c:f>'Ratios by sector'!$B$6:$B$13</c:f>
              <c:strCache>
                <c:ptCount val="8"/>
                <c:pt idx="0">
                  <c:v>Education</c:v>
                </c:pt>
                <c:pt idx="1">
                  <c:v>Health (Procure 21+)</c:v>
                </c:pt>
                <c:pt idx="2">
                  <c:v>Health (PFI)</c:v>
                </c:pt>
                <c:pt idx="3">
                  <c:v>Transport (Highways)</c:v>
                </c:pt>
                <c:pt idx="4">
                  <c:v>Homes and Communities Agency</c:v>
                </c:pt>
                <c:pt idx="5">
                  <c:v>Defra</c:v>
                </c:pt>
                <c:pt idx="6">
                  <c:v>Defence Infrastructure Organisation</c:v>
                </c:pt>
                <c:pt idx="7">
                  <c:v>Justice</c:v>
                </c:pt>
              </c:strCache>
            </c:strRef>
          </c:cat>
          <c:val>
            <c:numRef>
              <c:f>'Ratios by sector'!$D$6:$D$13</c:f>
              <c:numCache>
                <c:formatCode>#,##0</c:formatCode>
                <c:ptCount val="8"/>
                <c:pt idx="0">
                  <c:v>29.873538534955856</c:v>
                </c:pt>
                <c:pt idx="1">
                  <c:v>6.144118348842758</c:v>
                </c:pt>
                <c:pt idx="2">
                  <c:v>1.5032211882605582</c:v>
                </c:pt>
                <c:pt idx="3">
                  <c:v>19.42257217847769</c:v>
                </c:pt>
                <c:pt idx="4">
                  <c:v>22.667621092817942</c:v>
                </c:pt>
                <c:pt idx="5">
                  <c:v>14.447625864948698</c:v>
                </c:pt>
                <c:pt idx="6">
                  <c:v>3.5313767597232162</c:v>
                </c:pt>
                <c:pt idx="7">
                  <c:v>2.409926031973276</c:v>
                </c:pt>
              </c:numCache>
            </c:numRef>
          </c:val>
        </c:ser>
        <c:ser>
          <c:idx val="0"/>
          <c:order val="0"/>
          <c:tx>
            <c:strRef>
              <c:f>'Ratios by sector'!$C$5</c:f>
              <c:strCache>
                <c:ptCount val="1"/>
                <c:pt idx="0">
                  <c:v>2011-12</c:v>
                </c:pt>
              </c:strCache>
            </c:strRef>
          </c:tx>
          <c:cat>
            <c:strRef>
              <c:f>'Ratios by sector'!$B$6:$B$13</c:f>
              <c:strCache>
                <c:ptCount val="8"/>
                <c:pt idx="0">
                  <c:v>Education</c:v>
                </c:pt>
                <c:pt idx="1">
                  <c:v>Health (Procure 21+)</c:v>
                </c:pt>
                <c:pt idx="2">
                  <c:v>Health (PFI)</c:v>
                </c:pt>
                <c:pt idx="3">
                  <c:v>Transport (Highways)</c:v>
                </c:pt>
                <c:pt idx="4">
                  <c:v>Homes and Communities Agency</c:v>
                </c:pt>
                <c:pt idx="5">
                  <c:v>Defra</c:v>
                </c:pt>
                <c:pt idx="6">
                  <c:v>Defence Infrastructure Organisation</c:v>
                </c:pt>
                <c:pt idx="7">
                  <c:v>Justice</c:v>
                </c:pt>
              </c:strCache>
            </c:strRef>
          </c:cat>
          <c:val>
            <c:numRef>
              <c:f>'Ratios by sector'!$C$6:$C$13</c:f>
            </c:numRef>
          </c:val>
        </c:ser>
        <c:firstSliceAng val="0"/>
      </c:pieChart>
    </c:plotArea>
    <c:legend>
      <c:legendPos val="r"/>
      <c:layout/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layout/>
    </c:title>
    <c:plotArea>
      <c:layout/>
      <c:pieChart>
        <c:varyColors val="1"/>
        <c:ser>
          <c:idx val="0"/>
          <c:order val="0"/>
          <c:tx>
            <c:strRef>
              <c:f>'Ratios by sector'!$F$5</c:f>
              <c:strCache>
                <c:ptCount val="1"/>
                <c:pt idx="0">
                  <c:v>2012-13</c:v>
                </c:pt>
              </c:strCache>
            </c:strRef>
          </c:tx>
          <c:cat>
            <c:strRef>
              <c:f>'Ratios by sector'!$B$6:$B$13</c:f>
              <c:strCache>
                <c:ptCount val="8"/>
                <c:pt idx="0">
                  <c:v>Education</c:v>
                </c:pt>
                <c:pt idx="1">
                  <c:v>Health (Procure 21+)</c:v>
                </c:pt>
                <c:pt idx="2">
                  <c:v>Health (PFI)</c:v>
                </c:pt>
                <c:pt idx="3">
                  <c:v>Transport (Highways)</c:v>
                </c:pt>
                <c:pt idx="4">
                  <c:v>Homes and Communities Agency</c:v>
                </c:pt>
                <c:pt idx="5">
                  <c:v>Defra</c:v>
                </c:pt>
                <c:pt idx="6">
                  <c:v>Defence Infrastructure Organisation</c:v>
                </c:pt>
                <c:pt idx="7">
                  <c:v>Justice</c:v>
                </c:pt>
              </c:strCache>
            </c:strRef>
          </c:cat>
          <c:val>
            <c:numRef>
              <c:f>'Ratios by sector'!$F$6:$F$13</c:f>
              <c:numCache>
                <c:formatCode>#,##0</c:formatCode>
                <c:ptCount val="8"/>
                <c:pt idx="0">
                  <c:v>22.592643614822975</c:v>
                </c:pt>
                <c:pt idx="1">
                  <c:v>3.1409285025485603</c:v>
                </c:pt>
                <c:pt idx="2">
                  <c:v>6.6400330624052897</c:v>
                </c:pt>
                <c:pt idx="3">
                  <c:v>18.873123019699683</c:v>
                </c:pt>
                <c:pt idx="4">
                  <c:v>16.283234605317539</c:v>
                </c:pt>
                <c:pt idx="5">
                  <c:v>20.071635211461633</c:v>
                </c:pt>
                <c:pt idx="6">
                  <c:v>8.8166414106626263</c:v>
                </c:pt>
                <c:pt idx="7">
                  <c:v>3.5817605730816915</c:v>
                </c:pt>
              </c:numCache>
            </c:numRef>
          </c:val>
        </c:ser>
        <c:firstSliceAng val="0"/>
      </c:pieChart>
    </c:plotArea>
    <c:legend>
      <c:legendPos val="r"/>
      <c:layout/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layout/>
    </c:title>
    <c:plotArea>
      <c:layout/>
      <c:pieChart>
        <c:varyColors val="1"/>
        <c:ser>
          <c:idx val="0"/>
          <c:order val="0"/>
          <c:tx>
            <c:strRef>
              <c:f>'Ratios by sector'!$H$5</c:f>
              <c:strCache>
                <c:ptCount val="1"/>
                <c:pt idx="0">
                  <c:v>2013-14</c:v>
                </c:pt>
              </c:strCache>
            </c:strRef>
          </c:tx>
          <c:cat>
            <c:strRef>
              <c:f>'Ratios by sector'!$B$6:$B$13</c:f>
              <c:strCache>
                <c:ptCount val="8"/>
                <c:pt idx="0">
                  <c:v>Education</c:v>
                </c:pt>
                <c:pt idx="1">
                  <c:v>Health (Procure 21+)</c:v>
                </c:pt>
                <c:pt idx="2">
                  <c:v>Health (PFI)</c:v>
                </c:pt>
                <c:pt idx="3">
                  <c:v>Transport (Highways)</c:v>
                </c:pt>
                <c:pt idx="4">
                  <c:v>Homes and Communities Agency</c:v>
                </c:pt>
                <c:pt idx="5">
                  <c:v>Defra</c:v>
                </c:pt>
                <c:pt idx="6">
                  <c:v>Defence Infrastructure Organisation</c:v>
                </c:pt>
                <c:pt idx="7">
                  <c:v>Justice</c:v>
                </c:pt>
              </c:strCache>
            </c:strRef>
          </c:cat>
          <c:val>
            <c:numRef>
              <c:f>'Ratios by sector'!$H$6:$H$13</c:f>
              <c:numCache>
                <c:formatCode>#,##0</c:formatCode>
                <c:ptCount val="8"/>
                <c:pt idx="0">
                  <c:v>7.4448529411764701</c:v>
                </c:pt>
                <c:pt idx="1">
                  <c:v>1.5012254901960784</c:v>
                </c:pt>
                <c:pt idx="2">
                  <c:v>11.213235294117647</c:v>
                </c:pt>
                <c:pt idx="3">
                  <c:v>20.036764705882355</c:v>
                </c:pt>
                <c:pt idx="4">
                  <c:v>18.826593137254903</c:v>
                </c:pt>
                <c:pt idx="5">
                  <c:v>29.212622549019606</c:v>
                </c:pt>
                <c:pt idx="6">
                  <c:v>7.4754901960784315</c:v>
                </c:pt>
                <c:pt idx="7">
                  <c:v>4.2892156862745097</c:v>
                </c:pt>
              </c:numCache>
            </c:numRef>
          </c:val>
        </c:ser>
        <c:firstSliceAng val="0"/>
      </c:pieChart>
    </c:plotArea>
    <c:legend>
      <c:legendPos val="r"/>
      <c:layout/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180974</xdr:colOff>
      <xdr:row>5</xdr:row>
      <xdr:rowOff>161924</xdr:rowOff>
    </xdr:from>
    <xdr:to>
      <xdr:col>17</xdr:col>
      <xdr:colOff>285749</xdr:colOff>
      <xdr:row>20</xdr:row>
      <xdr:rowOff>180974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504825</xdr:colOff>
      <xdr:row>0</xdr:row>
      <xdr:rowOff>171450</xdr:rowOff>
    </xdr:from>
    <xdr:to>
      <xdr:col>18</xdr:col>
      <xdr:colOff>200025</xdr:colOff>
      <xdr:row>8</xdr:row>
      <xdr:rowOff>504825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504825</xdr:colOff>
      <xdr:row>8</xdr:row>
      <xdr:rowOff>504825</xdr:rowOff>
    </xdr:from>
    <xdr:to>
      <xdr:col>18</xdr:col>
      <xdr:colOff>200025</xdr:colOff>
      <xdr:row>13</xdr:row>
      <xdr:rowOff>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504825</xdr:colOff>
      <xdr:row>12</xdr:row>
      <xdr:rowOff>161925</xdr:rowOff>
    </xdr:from>
    <xdr:to>
      <xdr:col>18</xdr:col>
      <xdr:colOff>200025</xdr:colOff>
      <xdr:row>27</xdr:row>
      <xdr:rowOff>28575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6:H16"/>
  <sheetViews>
    <sheetView tabSelected="1" workbookViewId="0">
      <selection activeCell="S14" sqref="S14"/>
    </sheetView>
  </sheetViews>
  <sheetFormatPr defaultRowHeight="15"/>
  <cols>
    <col min="2" max="2" width="16.5703125" customWidth="1"/>
    <col min="3" max="3" width="20.42578125" customWidth="1"/>
    <col min="4" max="4" width="0" hidden="1" customWidth="1"/>
    <col min="5" max="5" width="14" customWidth="1"/>
    <col min="6" max="6" width="0" hidden="1" customWidth="1"/>
    <col min="7" max="7" width="16.140625" customWidth="1"/>
    <col min="8" max="8" width="0" hidden="1" customWidth="1"/>
  </cols>
  <sheetData>
    <row r="6" spans="2:8" ht="15.75" thickBot="1"/>
    <row r="7" spans="2:8" ht="16.5" thickBot="1">
      <c r="B7" s="1"/>
      <c r="C7" s="2" t="s">
        <v>0</v>
      </c>
      <c r="D7" s="2" t="s">
        <v>0</v>
      </c>
      <c r="E7" s="2" t="s">
        <v>1</v>
      </c>
      <c r="F7" s="2" t="s">
        <v>1</v>
      </c>
      <c r="G7" s="2" t="s">
        <v>2</v>
      </c>
      <c r="H7" s="2" t="s">
        <v>2</v>
      </c>
    </row>
    <row r="8" spans="2:8" ht="16.5" thickBot="1">
      <c r="B8" s="3" t="s">
        <v>3</v>
      </c>
      <c r="C8" s="5">
        <v>2504</v>
      </c>
      <c r="D8" s="5">
        <f>(C8/8382*100)</f>
        <v>29.873538534955856</v>
      </c>
      <c r="E8" s="5">
        <v>1640</v>
      </c>
      <c r="F8" s="5">
        <f>(E8/7259*100)</f>
        <v>22.592643614822975</v>
      </c>
      <c r="G8" s="6">
        <v>486</v>
      </c>
      <c r="H8" s="5">
        <f>(G8/6528*100)</f>
        <v>7.4448529411764701</v>
      </c>
    </row>
    <row r="9" spans="2:8" ht="32.25" thickBot="1">
      <c r="B9" s="3" t="s">
        <v>4</v>
      </c>
      <c r="C9" s="6">
        <v>515</v>
      </c>
      <c r="D9" s="5">
        <f t="shared" ref="D9:D15" si="0">(C9/8382*100)</f>
        <v>6.144118348842758</v>
      </c>
      <c r="E9" s="6">
        <v>228</v>
      </c>
      <c r="F9" s="5">
        <f t="shared" ref="F9:F15" si="1">(E9/7259*100)</f>
        <v>3.1409285025485603</v>
      </c>
      <c r="G9" s="6">
        <v>98</v>
      </c>
      <c r="H9" s="5">
        <f t="shared" ref="H9:H15" si="2">(G9/6528*100)</f>
        <v>1.5012254901960784</v>
      </c>
    </row>
    <row r="10" spans="2:8" ht="16.5" thickBot="1">
      <c r="B10" s="3" t="s">
        <v>5</v>
      </c>
      <c r="C10" s="6">
        <v>126</v>
      </c>
      <c r="D10" s="5">
        <f t="shared" si="0"/>
        <v>1.5032211882605582</v>
      </c>
      <c r="E10" s="6">
        <v>482</v>
      </c>
      <c r="F10" s="5">
        <f t="shared" si="1"/>
        <v>6.6400330624052897</v>
      </c>
      <c r="G10" s="6">
        <v>732</v>
      </c>
      <c r="H10" s="5">
        <f t="shared" si="2"/>
        <v>11.213235294117647</v>
      </c>
    </row>
    <row r="11" spans="2:8" ht="32.25" thickBot="1">
      <c r="B11" s="3" t="s">
        <v>6</v>
      </c>
      <c r="C11" s="6">
        <v>1628</v>
      </c>
      <c r="D11" s="5">
        <f t="shared" si="0"/>
        <v>19.42257217847769</v>
      </c>
      <c r="E11" s="6">
        <v>1370</v>
      </c>
      <c r="F11" s="5">
        <f t="shared" si="1"/>
        <v>18.873123019699683</v>
      </c>
      <c r="G11" s="6">
        <v>1308</v>
      </c>
      <c r="H11" s="5">
        <f t="shared" si="2"/>
        <v>20.036764705882355</v>
      </c>
    </row>
    <row r="12" spans="2:8" ht="48" thickBot="1">
      <c r="B12" s="3" t="s">
        <v>7</v>
      </c>
      <c r="C12" s="5">
        <v>1900</v>
      </c>
      <c r="D12" s="5">
        <f t="shared" si="0"/>
        <v>22.667621092817942</v>
      </c>
      <c r="E12" s="5">
        <v>1182</v>
      </c>
      <c r="F12" s="5">
        <f t="shared" si="1"/>
        <v>16.283234605317539</v>
      </c>
      <c r="G12" s="5">
        <v>1229</v>
      </c>
      <c r="H12" s="5">
        <f t="shared" si="2"/>
        <v>18.826593137254903</v>
      </c>
    </row>
    <row r="13" spans="2:8" ht="16.5" thickBot="1">
      <c r="B13" s="3" t="s">
        <v>8</v>
      </c>
      <c r="C13" s="5">
        <v>1211</v>
      </c>
      <c r="D13" s="5">
        <f t="shared" si="0"/>
        <v>14.447625864948698</v>
      </c>
      <c r="E13" s="5">
        <v>1457</v>
      </c>
      <c r="F13" s="5">
        <f t="shared" si="1"/>
        <v>20.071635211461633</v>
      </c>
      <c r="G13" s="5">
        <v>1907</v>
      </c>
      <c r="H13" s="5">
        <f t="shared" si="2"/>
        <v>29.212622549019606</v>
      </c>
    </row>
    <row r="14" spans="2:8" ht="48" thickBot="1">
      <c r="B14" s="3" t="s">
        <v>9</v>
      </c>
      <c r="C14" s="6">
        <v>296</v>
      </c>
      <c r="D14" s="5">
        <f t="shared" si="0"/>
        <v>3.5313767597232162</v>
      </c>
      <c r="E14" s="6">
        <v>640</v>
      </c>
      <c r="F14" s="5">
        <f t="shared" si="1"/>
        <v>8.8166414106626263</v>
      </c>
      <c r="G14" s="6">
        <v>488</v>
      </c>
      <c r="H14" s="5">
        <f t="shared" si="2"/>
        <v>7.4754901960784315</v>
      </c>
    </row>
    <row r="15" spans="2:8" ht="16.5" thickBot="1">
      <c r="B15" s="3" t="s">
        <v>10</v>
      </c>
      <c r="C15" s="6">
        <v>202</v>
      </c>
      <c r="D15" s="5">
        <f t="shared" si="0"/>
        <v>2.409926031973276</v>
      </c>
      <c r="E15" s="6">
        <v>260</v>
      </c>
      <c r="F15" s="5">
        <f t="shared" si="1"/>
        <v>3.5817605730816915</v>
      </c>
      <c r="G15" s="6">
        <v>280</v>
      </c>
      <c r="H15" s="5">
        <f t="shared" si="2"/>
        <v>4.2892156862745097</v>
      </c>
    </row>
    <row r="16" spans="2:8">
      <c r="C16" s="4">
        <f>SUM(C8:C15)</f>
        <v>8382</v>
      </c>
      <c r="D16" s="4">
        <f t="shared" ref="D16:H16" si="3">SUM(D8:D15)</f>
        <v>99.999999999999986</v>
      </c>
      <c r="E16" s="4">
        <f t="shared" si="3"/>
        <v>7259</v>
      </c>
      <c r="F16" s="4">
        <f t="shared" si="3"/>
        <v>100</v>
      </c>
      <c r="G16" s="4">
        <f t="shared" si="3"/>
        <v>6528</v>
      </c>
      <c r="H16" s="4">
        <f t="shared" si="3"/>
        <v>100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4:H14"/>
  <sheetViews>
    <sheetView workbookViewId="0">
      <selection activeCell="T9" sqref="T9"/>
    </sheetView>
  </sheetViews>
  <sheetFormatPr defaultRowHeight="15"/>
  <cols>
    <col min="3" max="3" width="0" hidden="1" customWidth="1"/>
    <col min="4" max="4" width="13.85546875" customWidth="1"/>
    <col min="5" max="5" width="12.7109375" hidden="1" customWidth="1"/>
    <col min="6" max="6" width="13.28515625" customWidth="1"/>
    <col min="7" max="7" width="0" hidden="1" customWidth="1"/>
    <col min="8" max="8" width="13" customWidth="1"/>
  </cols>
  <sheetData>
    <row r="4" spans="2:8" ht="15.75" thickBot="1"/>
    <row r="5" spans="2:8" ht="16.5" thickBot="1">
      <c r="B5" s="1"/>
      <c r="C5" s="2" t="s">
        <v>0</v>
      </c>
      <c r="D5" s="2" t="s">
        <v>0</v>
      </c>
      <c r="E5" s="2" t="s">
        <v>1</v>
      </c>
      <c r="F5" s="2" t="s">
        <v>1</v>
      </c>
      <c r="G5" s="2" t="s">
        <v>2</v>
      </c>
      <c r="H5" s="2" t="s">
        <v>2</v>
      </c>
    </row>
    <row r="6" spans="2:8" ht="32.25" thickBot="1">
      <c r="B6" s="3" t="s">
        <v>3</v>
      </c>
      <c r="C6" s="5">
        <v>2504</v>
      </c>
      <c r="D6" s="5">
        <f>(C6/8382*100)</f>
        <v>29.873538534955856</v>
      </c>
      <c r="E6" s="5">
        <v>1640</v>
      </c>
      <c r="F6" s="5">
        <f>(E6/7259*100)</f>
        <v>22.592643614822975</v>
      </c>
      <c r="G6" s="6">
        <v>486</v>
      </c>
      <c r="H6" s="5">
        <f>(G6/6528*100)</f>
        <v>7.4448529411764701</v>
      </c>
    </row>
    <row r="7" spans="2:8" ht="48" thickBot="1">
      <c r="B7" s="3" t="s">
        <v>4</v>
      </c>
      <c r="C7" s="6">
        <v>515</v>
      </c>
      <c r="D7" s="5">
        <f t="shared" ref="D7:D13" si="0">(C7/8382*100)</f>
        <v>6.144118348842758</v>
      </c>
      <c r="E7" s="6">
        <v>228</v>
      </c>
      <c r="F7" s="5">
        <f t="shared" ref="F7:F13" si="1">(E7/7259*100)</f>
        <v>3.1409285025485603</v>
      </c>
      <c r="G7" s="6">
        <v>98</v>
      </c>
      <c r="H7" s="5">
        <f t="shared" ref="H7:H13" si="2">(G7/6528*100)</f>
        <v>1.5012254901960784</v>
      </c>
    </row>
    <row r="8" spans="2:8" ht="32.25" thickBot="1">
      <c r="B8" s="3" t="s">
        <v>5</v>
      </c>
      <c r="C8" s="6">
        <v>126</v>
      </c>
      <c r="D8" s="5">
        <f t="shared" si="0"/>
        <v>1.5032211882605582</v>
      </c>
      <c r="E8" s="6">
        <v>482</v>
      </c>
      <c r="F8" s="5">
        <f t="shared" si="1"/>
        <v>6.6400330624052897</v>
      </c>
      <c r="G8" s="6">
        <v>732</v>
      </c>
      <c r="H8" s="5">
        <f t="shared" si="2"/>
        <v>11.213235294117647</v>
      </c>
    </row>
    <row r="9" spans="2:8" ht="63.75" thickBot="1">
      <c r="B9" s="3" t="s">
        <v>6</v>
      </c>
      <c r="C9" s="6">
        <v>1628</v>
      </c>
      <c r="D9" s="5">
        <f t="shared" si="0"/>
        <v>19.42257217847769</v>
      </c>
      <c r="E9" s="6">
        <v>1370</v>
      </c>
      <c r="F9" s="5">
        <f t="shared" si="1"/>
        <v>18.873123019699683</v>
      </c>
      <c r="G9" s="6">
        <v>1308</v>
      </c>
      <c r="H9" s="5">
        <f t="shared" si="2"/>
        <v>20.036764705882355</v>
      </c>
    </row>
    <row r="10" spans="2:8" ht="79.5" thickBot="1">
      <c r="B10" s="3" t="s">
        <v>7</v>
      </c>
      <c r="C10" s="5">
        <v>1900</v>
      </c>
      <c r="D10" s="5">
        <f t="shared" si="0"/>
        <v>22.667621092817942</v>
      </c>
      <c r="E10" s="5">
        <v>1182</v>
      </c>
      <c r="F10" s="5">
        <f t="shared" si="1"/>
        <v>16.283234605317539</v>
      </c>
      <c r="G10" s="5">
        <v>1229</v>
      </c>
      <c r="H10" s="5">
        <f t="shared" si="2"/>
        <v>18.826593137254903</v>
      </c>
    </row>
    <row r="11" spans="2:8" ht="16.5" thickBot="1">
      <c r="B11" s="3" t="s">
        <v>8</v>
      </c>
      <c r="C11" s="5">
        <v>1211</v>
      </c>
      <c r="D11" s="5">
        <f t="shared" si="0"/>
        <v>14.447625864948698</v>
      </c>
      <c r="E11" s="5">
        <v>1457</v>
      </c>
      <c r="F11" s="5">
        <f t="shared" si="1"/>
        <v>20.071635211461633</v>
      </c>
      <c r="G11" s="5">
        <v>1907</v>
      </c>
      <c r="H11" s="5">
        <f t="shared" si="2"/>
        <v>29.212622549019606</v>
      </c>
    </row>
    <row r="12" spans="2:8" ht="79.5" thickBot="1">
      <c r="B12" s="3" t="s">
        <v>9</v>
      </c>
      <c r="C12" s="6">
        <v>296</v>
      </c>
      <c r="D12" s="5">
        <f t="shared" si="0"/>
        <v>3.5313767597232162</v>
      </c>
      <c r="E12" s="6">
        <v>640</v>
      </c>
      <c r="F12" s="5">
        <f t="shared" si="1"/>
        <v>8.8166414106626263</v>
      </c>
      <c r="G12" s="6">
        <v>488</v>
      </c>
      <c r="H12" s="5">
        <f t="shared" si="2"/>
        <v>7.4754901960784315</v>
      </c>
    </row>
    <row r="13" spans="2:8" ht="16.5" thickBot="1">
      <c r="B13" s="3" t="s">
        <v>10</v>
      </c>
      <c r="C13" s="6">
        <v>202</v>
      </c>
      <c r="D13" s="5">
        <f t="shared" si="0"/>
        <v>2.409926031973276</v>
      </c>
      <c r="E13" s="6">
        <v>260</v>
      </c>
      <c r="F13" s="5">
        <f t="shared" si="1"/>
        <v>3.5817605730816915</v>
      </c>
      <c r="G13" s="6">
        <v>280</v>
      </c>
      <c r="H13" s="5">
        <f t="shared" si="2"/>
        <v>4.2892156862745097</v>
      </c>
    </row>
    <row r="14" spans="2:8">
      <c r="C14" s="4">
        <f>SUM(C6:C13)</f>
        <v>8382</v>
      </c>
      <c r="D14" s="4">
        <f t="shared" ref="D14:H14" si="3">SUM(D6:D13)</f>
        <v>99.999999999999986</v>
      </c>
      <c r="E14" s="4">
        <f t="shared" si="3"/>
        <v>7259</v>
      </c>
      <c r="F14" s="4">
        <f t="shared" si="3"/>
        <v>100</v>
      </c>
      <c r="G14" s="4">
        <f t="shared" si="3"/>
        <v>6528</v>
      </c>
      <c r="H14" s="4">
        <f t="shared" si="3"/>
        <v>100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Project spending by sector</vt:lpstr>
      <vt:lpstr>Ratios by sector</vt:lpstr>
    </vt:vector>
  </TitlesOfParts>
  <Company>UBM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IWithers</dc:creator>
  <cp:lastModifiedBy>SRussell</cp:lastModifiedBy>
  <dcterms:created xsi:type="dcterms:W3CDTF">2011-07-20T10:29:08Z</dcterms:created>
  <dcterms:modified xsi:type="dcterms:W3CDTF">2011-07-21T13:27:11Z</dcterms:modified>
</cp:coreProperties>
</file>